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endu\Desktop\"/>
    </mc:Choice>
  </mc:AlternateContent>
  <bookViews>
    <workbookView xWindow="0" yWindow="0" windowWidth="0" windowHeight="0"/>
  </bookViews>
  <sheets>
    <sheet name="Rekapitulace stavby" sheetId="1" r:id="rId1"/>
    <sheet name="SO 01 - Komunikace" sheetId="2" r:id="rId2"/>
    <sheet name="SO 02 - Dopravní značení" sheetId="3" r:id="rId3"/>
    <sheet name="SO 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Komunikace'!$C$122:$K$286</definedName>
    <definedName name="_xlnm.Print_Area" localSheetId="1">'SO 01 - Komunikace'!$C$4:$J$76,'SO 01 - Komunikace'!$C$82:$J$104,'SO 01 - Komunikace'!$C$110:$J$286</definedName>
    <definedName name="_xlnm.Print_Titles" localSheetId="1">'SO 01 - Komunikace'!$122:$122</definedName>
    <definedName name="_xlnm._FilterDatabase" localSheetId="2" hidden="1">'SO 02 - Dopravní značení'!$C$117:$K$152</definedName>
    <definedName name="_xlnm.Print_Area" localSheetId="2">'SO 02 - Dopravní značení'!$C$4:$J$76,'SO 02 - Dopravní značení'!$C$82:$J$99,'SO 02 - Dopravní značení'!$C$105:$J$152</definedName>
    <definedName name="_xlnm.Print_Titles" localSheetId="2">'SO 02 - Dopravní značení'!$117:$117</definedName>
    <definedName name="_xlnm._FilterDatabase" localSheetId="3" hidden="1">'SO 03 - VRN'!$C$120:$K$146</definedName>
    <definedName name="_xlnm.Print_Area" localSheetId="3">'SO 03 - VRN'!$C$4:$J$76,'SO 03 - VRN'!$C$82:$J$102,'SO 03 - VRN'!$C$108:$J$146</definedName>
    <definedName name="_xlnm.Print_Titles" localSheetId="3">'SO 03 - VRN'!$120:$120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3" r="J37"/>
  <c r="J36"/>
  <c i="1" r="AY96"/>
  <c i="3" r="J35"/>
  <c i="1" r="AX96"/>
  <c i="3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89"/>
  <c r="E7"/>
  <c r="E108"/>
  <c i="2" r="J37"/>
  <c r="J36"/>
  <c i="1" r="AY95"/>
  <c i="2" r="J35"/>
  <c i="1" r="AX95"/>
  <c i="2" r="BI286"/>
  <c r="BH286"/>
  <c r="BG286"/>
  <c r="BF286"/>
  <c r="T286"/>
  <c r="T285"/>
  <c r="R286"/>
  <c r="R285"/>
  <c r="P286"/>
  <c r="P285"/>
  <c r="BI283"/>
  <c r="BH283"/>
  <c r="BG283"/>
  <c r="BF283"/>
  <c r="T283"/>
  <c r="R283"/>
  <c r="P283"/>
  <c r="BI276"/>
  <c r="BH276"/>
  <c r="BG276"/>
  <c r="BF276"/>
  <c r="T276"/>
  <c r="R276"/>
  <c r="P276"/>
  <c r="BI271"/>
  <c r="BH271"/>
  <c r="BG271"/>
  <c r="BF271"/>
  <c r="T271"/>
  <c r="R271"/>
  <c r="P271"/>
  <c r="BI269"/>
  <c r="BH269"/>
  <c r="BG269"/>
  <c r="BF269"/>
  <c r="T269"/>
  <c r="R269"/>
  <c r="P269"/>
  <c r="BI262"/>
  <c r="BH262"/>
  <c r="BG262"/>
  <c r="BF262"/>
  <c r="T262"/>
  <c r="R262"/>
  <c r="P262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113"/>
  <c i="1" r="L90"/>
  <c r="AM90"/>
  <c r="AM89"/>
  <c r="L89"/>
  <c r="AM87"/>
  <c r="L87"/>
  <c r="L85"/>
  <c r="L84"/>
  <c i="2" r="BK286"/>
  <c r="BK235"/>
  <c r="BK128"/>
  <c r="J242"/>
  <c r="BK188"/>
  <c r="BK136"/>
  <c r="BK204"/>
  <c r="J138"/>
  <c r="J200"/>
  <c r="BK130"/>
  <c r="J190"/>
  <c r="J220"/>
  <c r="J163"/>
  <c r="J276"/>
  <c r="J248"/>
  <c r="BK212"/>
  <c r="J140"/>
  <c i="3" r="BK141"/>
  <c r="BK127"/>
  <c r="BK137"/>
  <c i="4" r="J142"/>
  <c r="BK126"/>
  <c i="2" r="BK237"/>
  <c r="J186"/>
  <c r="BK276"/>
  <c r="BK246"/>
  <c r="BK200"/>
  <c r="J167"/>
  <c r="BK126"/>
  <c r="J180"/>
  <c r="J222"/>
  <c r="BK172"/>
  <c r="BK226"/>
  <c r="J176"/>
  <c r="BK198"/>
  <c r="BK138"/>
  <c r="J269"/>
  <c r="BK239"/>
  <c r="J204"/>
  <c r="BK165"/>
  <c i="3" r="BK131"/>
  <c r="BK133"/>
  <c r="BK123"/>
  <c i="4" r="J140"/>
  <c r="BK142"/>
  <c r="BK124"/>
  <c r="BK130"/>
  <c r="J145"/>
  <c r="J126"/>
  <c i="2" r="BK271"/>
  <c r="J226"/>
  <c r="BK148"/>
  <c r="J253"/>
  <c r="BK222"/>
  <c r="J183"/>
  <c r="J130"/>
  <c r="BK183"/>
  <c r="BK132"/>
  <c r="BK194"/>
  <c r="J126"/>
  <c r="BK167"/>
  <c r="J192"/>
  <c r="J286"/>
  <c r="BK253"/>
  <c r="J233"/>
  <c r="BK186"/>
  <c i="3" r="BK121"/>
  <c r="BK129"/>
  <c r="J133"/>
  <c r="J123"/>
  <c i="4" r="BK140"/>
  <c i="2" r="BK248"/>
  <c r="J154"/>
  <c r="J255"/>
  <c r="J237"/>
  <c r="BK190"/>
  <c r="J142"/>
  <c r="J212"/>
  <c r="J148"/>
  <c r="BK206"/>
  <c r="BK142"/>
  <c r="BK215"/>
  <c r="J132"/>
  <c r="J188"/>
  <c r="J283"/>
  <c r="BK242"/>
  <c r="J198"/>
  <c r="BK156"/>
  <c i="3" r="J149"/>
  <c r="J137"/>
  <c r="J141"/>
  <c i="4" r="J124"/>
  <c r="J135"/>
  <c i="2" r="J246"/>
  <c r="J196"/>
  <c r="BK269"/>
  <c r="J218"/>
  <c r="BK163"/>
  <c r="BK202"/>
  <c r="BK154"/>
  <c r="BK218"/>
  <c r="J165"/>
  <c r="J206"/>
  <c r="J174"/>
  <c r="J202"/>
  <c r="J161"/>
  <c r="BK255"/>
  <c r="J235"/>
  <c r="BK192"/>
  <c i="3" r="J145"/>
  <c r="J127"/>
  <c r="J121"/>
  <c r="J131"/>
  <c i="4" r="BK132"/>
  <c r="J132"/>
  <c i="2" r="BK251"/>
  <c r="BK161"/>
  <c r="J262"/>
  <c r="J244"/>
  <c r="BK210"/>
  <c r="BK174"/>
  <c i="1" r="AS94"/>
  <c i="2" r="BK140"/>
  <c r="J194"/>
  <c r="J224"/>
  <c r="J178"/>
  <c r="BK262"/>
  <c r="BK244"/>
  <c r="BK196"/>
  <c i="3" r="BK149"/>
  <c r="BK145"/>
  <c r="BK147"/>
  <c r="BK125"/>
  <c i="4" r="BK145"/>
  <c r="BK128"/>
  <c i="2" r="BK283"/>
  <c r="BK220"/>
  <c r="J271"/>
  <c r="J239"/>
  <c r="BK178"/>
  <c r="J156"/>
  <c r="BK233"/>
  <c r="J172"/>
  <c r="J210"/>
  <c r="J136"/>
  <c r="BK180"/>
  <c r="J215"/>
  <c r="J128"/>
  <c r="J251"/>
  <c r="BK224"/>
  <c r="BK176"/>
  <c i="3" r="J129"/>
  <c r="J125"/>
  <c r="J147"/>
  <c i="4" r="J138"/>
  <c r="BK135"/>
  <c r="BK138"/>
  <c r="J128"/>
  <c r="J130"/>
  <c i="2" l="1" r="T125"/>
  <c r="BK241"/>
  <c r="J241"/>
  <c r="J101"/>
  <c r="R241"/>
  <c r="T241"/>
  <c i="4" r="R123"/>
  <c i="2" r="R125"/>
  <c r="P185"/>
  <c r="P241"/>
  <c r="T250"/>
  <c i="3" r="T120"/>
  <c r="T119"/>
  <c r="T118"/>
  <c i="2" r="BK125"/>
  <c r="T185"/>
  <c r="P250"/>
  <c i="3" r="BK120"/>
  <c r="J120"/>
  <c r="J98"/>
  <c i="4" r="T123"/>
  <c r="P137"/>
  <c i="2" r="P125"/>
  <c r="P124"/>
  <c r="P123"/>
  <c i="1" r="AU95"/>
  <c i="2" r="R185"/>
  <c r="R250"/>
  <c i="3" r="R120"/>
  <c r="R119"/>
  <c r="R118"/>
  <c i="4" r="BK123"/>
  <c r="J123"/>
  <c r="J98"/>
  <c i="2" r="BK185"/>
  <c r="J185"/>
  <c r="J100"/>
  <c r="BK250"/>
  <c r="J250"/>
  <c r="J102"/>
  <c i="3" r="P120"/>
  <c r="P119"/>
  <c r="P118"/>
  <c i="1" r="AU96"/>
  <c i="4" r="P123"/>
  <c r="P122"/>
  <c r="P121"/>
  <c i="1" r="AU97"/>
  <c i="4" r="BK137"/>
  <c r="J137"/>
  <c r="J100"/>
  <c r="R137"/>
  <c r="T137"/>
  <c i="2" r="BK182"/>
  <c r="J182"/>
  <c r="J99"/>
  <c r="BK285"/>
  <c r="J285"/>
  <c r="J103"/>
  <c i="4" r="BK134"/>
  <c r="J134"/>
  <c r="J99"/>
  <c r="BK144"/>
  <c r="J144"/>
  <c r="J101"/>
  <c r="BE132"/>
  <c r="BE140"/>
  <c r="E111"/>
  <c r="BE128"/>
  <c r="BE130"/>
  <c r="BE135"/>
  <c r="BE138"/>
  <c r="BE142"/>
  <c r="J115"/>
  <c r="BE124"/>
  <c i="3" r="BK119"/>
  <c r="J119"/>
  <c r="J97"/>
  <c i="4" r="F92"/>
  <c r="BE126"/>
  <c r="BE145"/>
  <c i="3" r="E85"/>
  <c r="F92"/>
  <c r="J112"/>
  <c r="BE145"/>
  <c r="F91"/>
  <c r="J115"/>
  <c r="J91"/>
  <c r="BE125"/>
  <c r="BE131"/>
  <c r="BE149"/>
  <c i="2" r="J125"/>
  <c r="J98"/>
  <c i="3" r="BE121"/>
  <c r="BE129"/>
  <c r="BE133"/>
  <c r="BE137"/>
  <c r="BE123"/>
  <c r="BE127"/>
  <c r="BE141"/>
  <c r="BE147"/>
  <c i="2" r="E85"/>
  <c r="BE154"/>
  <c r="BE178"/>
  <c r="BE180"/>
  <c r="BE183"/>
  <c r="BE206"/>
  <c r="BE222"/>
  <c r="BE237"/>
  <c r="BE246"/>
  <c r="BE286"/>
  <c r="J89"/>
  <c r="F120"/>
  <c r="BE130"/>
  <c r="BE132"/>
  <c r="BE136"/>
  <c r="BE167"/>
  <c r="BE172"/>
  <c r="BE174"/>
  <c r="BE218"/>
  <c r="F119"/>
  <c r="BE126"/>
  <c r="BE128"/>
  <c r="BE156"/>
  <c r="BE161"/>
  <c r="BE186"/>
  <c r="BE196"/>
  <c r="BE198"/>
  <c r="BE200"/>
  <c r="J91"/>
  <c r="BE148"/>
  <c r="BE188"/>
  <c r="BE190"/>
  <c r="BE192"/>
  <c r="BE202"/>
  <c r="BE204"/>
  <c r="BE233"/>
  <c r="BE163"/>
  <c r="BE226"/>
  <c r="BE235"/>
  <c r="BE165"/>
  <c r="BE176"/>
  <c r="BE212"/>
  <c r="BE215"/>
  <c r="BE220"/>
  <c r="BE239"/>
  <c r="BE242"/>
  <c r="BE244"/>
  <c r="BE248"/>
  <c r="BE251"/>
  <c r="BE253"/>
  <c r="BE255"/>
  <c r="BE262"/>
  <c r="BE269"/>
  <c r="J92"/>
  <c r="BE138"/>
  <c r="BE140"/>
  <c r="BE142"/>
  <c r="BE194"/>
  <c r="BE210"/>
  <c r="BE224"/>
  <c r="BE271"/>
  <c r="BE276"/>
  <c r="BE283"/>
  <c r="F37"/>
  <c i="1" r="BD95"/>
  <c i="4" r="F37"/>
  <c i="1" r="BD97"/>
  <c i="2" r="F35"/>
  <c i="1" r="BB95"/>
  <c i="4" r="J34"/>
  <c i="1" r="AW97"/>
  <c i="2" r="F34"/>
  <c i="1" r="BA95"/>
  <c i="4" r="F36"/>
  <c i="1" r="BC97"/>
  <c i="2" r="F36"/>
  <c i="1" r="BC95"/>
  <c i="4" r="F35"/>
  <c i="1" r="BB97"/>
  <c i="3" r="F34"/>
  <c i="1" r="BA96"/>
  <c i="3" r="J34"/>
  <c i="1" r="AW96"/>
  <c i="3" r="F35"/>
  <c i="1" r="BB96"/>
  <c i="3" r="F36"/>
  <c i="1" r="BC96"/>
  <c i="3" r="F37"/>
  <c i="1" r="BD96"/>
  <c i="4" r="F34"/>
  <c i="1" r="BA97"/>
  <c i="2" r="J34"/>
  <c i="1" r="AW95"/>
  <c i="4" l="1" r="R122"/>
  <c r="R121"/>
  <c r="T122"/>
  <c r="T121"/>
  <c i="2" r="R124"/>
  <c r="R123"/>
  <c r="BK124"/>
  <c r="J124"/>
  <c r="J97"/>
  <c r="T124"/>
  <c r="T123"/>
  <c i="4" r="BK122"/>
  <c r="J122"/>
  <c r="J97"/>
  <c i="3" r="BK118"/>
  <c r="J118"/>
  <c i="2" r="J33"/>
  <c i="1" r="AV95"/>
  <c r="AT95"/>
  <c i="3" r="F33"/>
  <c i="1" r="AZ96"/>
  <c i="4" r="F33"/>
  <c i="1" r="AZ97"/>
  <c r="BC94"/>
  <c r="W32"/>
  <c i="2" r="F33"/>
  <c i="1" r="AZ95"/>
  <c r="AU94"/>
  <c i="3" r="J33"/>
  <c i="1" r="AV96"/>
  <c r="AT96"/>
  <c r="BA94"/>
  <c r="AW94"/>
  <c r="AK30"/>
  <c r="BB94"/>
  <c r="W31"/>
  <c i="3" r="J30"/>
  <c i="1" r="AG96"/>
  <c i="4" r="J33"/>
  <c i="1" r="AV97"/>
  <c r="AT97"/>
  <c r="BD94"/>
  <c r="W33"/>
  <c i="4" l="1" r="BK121"/>
  <c r="J121"/>
  <c i="2" r="BK123"/>
  <c r="J123"/>
  <c i="1" r="AN96"/>
  <c i="3" r="J96"/>
  <c r="J39"/>
  <c i="4" r="J30"/>
  <c i="1" r="AG97"/>
  <c i="2" r="J30"/>
  <c i="1" r="AG95"/>
  <c r="AX94"/>
  <c r="AZ94"/>
  <c r="W29"/>
  <c r="W30"/>
  <c r="AY94"/>
  <c i="4" l="1" r="J39"/>
  <c i="2" r="J39"/>
  <c i="4" r="J96"/>
  <c i="2" r="J96"/>
  <c i="1" r="AN95"/>
  <c r="AG94"/>
  <c r="AN97"/>
  <c r="AV94"/>
  <c r="AK29"/>
  <c l="1"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<sst xmlns="http://schemas.openxmlformats.org/spreadsheetml/2006/main">
  <si>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</si>
  <si>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</si>
  <si>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</si>
  <si>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</si>
  <si>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</si>
  <si>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{0df85c4d-4f33-42cc-8134-ff25cd8d818b}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</si>
  <si>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</si>
  <si>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</si>
  <si>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</si>
  <si>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</si>
  <si>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</si>
  <si>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</si>
  <si>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</si>
  <si>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</si>
  <si>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</si>
  <si>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</si>
  <si>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</si>
  <si>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Dopravní řešení na silnici III/31117 u č. p. 23</t>
  </si>
  <si>
    <t>KSO:</t>
  </si>
  <si>
    <t>CC-CZ:</t>
  </si>
  <si>
    <t>Místo:</t>
  </si>
  <si>
    <t>Lanškroun</t>
  </si>
  <si>
    <t>Datum:</t>
  </si>
  <si>
    <t>15. 2. 2023</t>
  </si>
  <si>
    <t>Zadavatel:</t>
  </si>
  <si>
    <t>IČ:</t>
  </si>
  <si>
    <t>00279102</t>
  </si>
  <si>
    <t>Město Lanškroun</t>
  </si>
  <si>
    <t>DIČ:</t>
  </si>
  <si>
    <t>Uchazeč:</t>
  </si>
  <si>
    <t>Vyplň údaj</t>
  </si>
  <si>
    <t>Projektant:</t>
  </si>
  <si>
    <t>09049312</t>
  </si>
  <si>
    <t>Ing. Radek Kopecký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</si>
  <si>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</si>
  <si>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</si>
  <si>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</si>
  <si>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</si>
  <si>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</si>
  <si>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</si>
  <si>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</si>
  <si>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</si>
  <si>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</si>
  <si>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</si>
  <si>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</si>
  <si>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</si>
  <si>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</si>
  <si>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</si>
  <si>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</si>
  <si>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</si>
  <si>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</si>
  <si>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</si>
  <si>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</si>
  <si>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</si>
  <si>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</si>
  <si>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</si>
  <si>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</si>
  <si>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</si>
  <si>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</si>
  <si>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</si>
  <si>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</si>
  <si>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</si>
  <si>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</si>
  <si>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</si>
  <si>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</si>
  <si>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</si>
  <si>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</si>
  <si>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</si>
  <si>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</si>
  <si>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</si>
  <si>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</si>
  <si>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</si>
  <si>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</si>
  <si>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</si>
  <si>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</si>
  <si>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</si>
  <si>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</si>
  <si>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</si>
  <si>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</si>
  <si>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</si>
  <si>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</si>
  <si>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</si>
  <si>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</si>
  <si>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</si>
  <si>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</si>
  <si>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</si>
  <si>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{cc93ddeb-f7ef-41a0-8293-db44fdc0895f}</t>
  </si>
  <si>
    <t>2</t>
  </si>
  <si>
    <t>SO 02</t>
  </si>
  <si>
    <t>Dopravní značení</t>
  </si>
  <si>
    <t>{0e46e0eb-d5ef-4a42-8e43-9049fdaaf1fc}</t>
  </si>
  <si>
    <t>SO 03</t>
  </si>
  <si>
    <t>VRN</t>
  </si>
  <si>
    <t>{80ee8991-ccdc-495e-9e5a-6a67740d975a}</t>
  </si>
  <si>
    <t>KRYCÍ LIST SOUPISU PRACÍ</t>
  </si>
  <si>
    <t>Objekt:</t>
  </si>
  <si>
    <t>SO 01 - Komunikace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</si>
  <si>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</si>
  <si>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</si>
  <si>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</si>
  <si>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</si>
  <si>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</si>
  <si>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</si>
  <si>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</si>
  <si>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</si>
  <si>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</si>
  <si>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</si>
  <si>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</si>
  <si>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</si>
  <si>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</si>
  <si>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</si>
  <si>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</si>
  <si>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</si>
  <si>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</si>
  <si>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</si>
  <si>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</si>
  <si>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</si>
  <si>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</si>
  <si>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</si>
  <si>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</si>
  <si>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</si>
  <si>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</si>
  <si>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</si>
  <si>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</si>
  <si>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</si>
  <si>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</si>
  <si>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</si>
  <si>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</si>
  <si>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</si>
  <si>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</si>
  <si>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</si>
  <si>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4</t>
  </si>
  <si>
    <t>281490029</t>
  </si>
  <si>
    <t>VV</t>
  </si>
  <si>
    <t>"konstrukce chodníku betonová dlažba" 61,3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</si>
  <si>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</si>
  <si>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</si>
  <si>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1714869307</t>
  </si>
  <si>
    <t>"2 řady malých žulových kostek" 18,7*0,2</t>
  </si>
  <si>
    <t>3</t>
  </si>
  <si>
    <t>113154112</t>
  </si>
  <si>
    <t>Frézování živičného podkladu nebo krytu s naložením na dopravní prostředek plochy do 500 m2 bez překážek v trase pruhu šířky do 0,5 m, tloušťky vrstvy 40 mm</t>
  </si>
  <si>
    <t>-1540060397</t>
  </si>
  <si>
    <t>"frézování doplnění konstrukce" 14</t>
  </si>
  <si>
    <t>113154114</t>
  </si>
  <si>
    <t>Frézování živičného podkladu nebo krytu s naložením na dopravní prostředek plochy do 500 m2 bez překážek v trase pruhu šířky do 0,5 m, tloušťky vrstvy 100 mm</t>
  </si>
  <si>
    <t>-939457659</t>
  </si>
  <si>
    <t>"frézování tl. 60 mm" 14-4,275</t>
  </si>
  <si>
    <t>"frézování tl. 80 mm" 14-2*4,275</t>
  </si>
  <si>
    <t>Součet</t>
  </si>
  <si>
    <t>5</t>
  </si>
  <si>
    <t>121112003</t>
  </si>
  <si>
    <t>Sejmutí ornice ručně při souvislé ploše, tl. vrstvy do 200 mm</t>
  </si>
  <si>
    <t>-1258355401</t>
  </si>
  <si>
    <t>"odhumusování" 9,9</t>
  </si>
  <si>
    <t>6</t>
  </si>
  <si>
    <t>122151104</t>
  </si>
  <si>
    <t>Odkopávky a prokopávky nezapažené strojně v hornině třídy těžitelnosti I skupiny 1 a 2 přes 100 do 500 m3</t>
  </si>
  <si>
    <t>m3</t>
  </si>
  <si>
    <t>-167247120</t>
  </si>
  <si>
    <t>"výkop" 165</t>
  </si>
  <si>
    <t>7</t>
  </si>
  <si>
    <t>132212131</t>
  </si>
  <si>
    <t>Hloubení nezapažených rýh šířky do 800 mm ručně s urovnáním dna do předepsaného profilu a spádu v hornině třídy těžitelnosti I skupiny 3 soudržných</t>
  </si>
  <si>
    <t>320320440</t>
  </si>
  <si>
    <t>"výkop vsakovací jáma" 1*1*1,5</t>
  </si>
  <si>
    <t>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</si>
  <si>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</si>
  <si>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</si>
  <si>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803626371</t>
  </si>
  <si>
    <t xml:space="preserve">"odhumusování  - odvoz na deponii investora" 9,9</t>
  </si>
  <si>
    <t>"výkop + výkop vsakovací jáma" 165+(1*1*1,5)</t>
  </si>
  <si>
    <t>"konstrukce mlatové cesty" 18,7*(0,330-0,15)</t>
  </si>
  <si>
    <t>"odhumusování tl. 015 - odvoz na mezideponii zhotovitele - zpětné použití" 18,7*0,15</t>
  </si>
  <si>
    <t>9</t>
  </si>
  <si>
    <t>167151101</t>
  </si>
  <si>
    <t>Nakládání, skládání a překládání neulehlého výkopku nebo sypaniny strojně nakládání, množství do 100 m3, z horniny třídy těžitelnosti I, skupiny 1 až 3</t>
  </si>
  <si>
    <t>240285168</t>
  </si>
  <si>
    <t xml:space="preserve">"odhumusování  - zpětný zásyp ohumusování" (9,9-2,8)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</si>
  <si>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</si>
  <si>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</si>
  <si>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</si>
  <si>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</si>
  <si>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349868610</t>
  </si>
  <si>
    <t>"konstrukce mlatové cesty" (18,7*0,330)*0,2</t>
  </si>
  <si>
    <t>11</t>
  </si>
  <si>
    <t>171251201</t>
  </si>
  <si>
    <t>Uložení sypaniny na skládky nebo meziskládky bez hutnění s upravením uložené sypaniny do předepsaného tvaru</t>
  </si>
  <si>
    <t>-573091425</t>
  </si>
  <si>
    <t>"odhumusování" ((9,9-2,8)*0,15)*0,2</t>
  </si>
  <si>
    <t>"odhumusování - odvoz na deponii" (2,8*0,15)</t>
  </si>
  <si>
    <t>12</t>
  </si>
  <si>
    <t>181351003</t>
  </si>
  <si>
    <t>Rozprostření a urovnání ornice v rovině nebo ve svahu sklonu do 1:5 strojně při souvislé ploše do 100 m2, tl. vrstvy do 200 mm</t>
  </si>
  <si>
    <t>-1078971831</t>
  </si>
  <si>
    <t>"ohumusování ornice z mezideponie zhotovitele- 15cm" (2,8/0,15)</t>
  </si>
  <si>
    <t>13</t>
  </si>
  <si>
    <t>181411131</t>
  </si>
  <si>
    <t>Založení trávníku na půdě předem připravené plochy do 1000 m2 výsevem včetně utažení parkového v rovině nebo na svahu do 1:5</t>
  </si>
  <si>
    <t>1152555092</t>
  </si>
  <si>
    <t>"osetí" 18,7</t>
  </si>
  <si>
    <t>14</t>
  </si>
  <si>
    <t>M</t>
  </si>
  <si>
    <t>00572410</t>
  </si>
  <si>
    <t>osivo směs travní parková</t>
  </si>
  <si>
    <t>kg</t>
  </si>
  <si>
    <t>310881720</t>
  </si>
  <si>
    <t>"osetí" 18,7*0,03</t>
  </si>
  <si>
    <t>181951112</t>
  </si>
  <si>
    <t>Úprava pláně vyrovnáním výškových rozdílů strojně v hornině třídy těžitelnosti I, skupiny 1 až 3 se zhutněním</t>
  </si>
  <si>
    <t>1024</t>
  </si>
  <si>
    <t>-267139885</t>
  </si>
  <si>
    <t>"konstrukce parkoviště" 50</t>
  </si>
  <si>
    <t>"konstrukce chodníku" 57</t>
  </si>
  <si>
    <t>"konstrukce mlatového cesty" 12,2</t>
  </si>
  <si>
    <t>16</t>
  </si>
  <si>
    <t>184813512</t>
  </si>
  <si>
    <t>Chemické odplevelení půdy před založením kultury, trávníku nebo zpevněných ploch ručně o jakékoli výměře postřikem na široko na svahu přes 1:5 do 1:2</t>
  </si>
  <si>
    <t>941825248</t>
  </si>
  <si>
    <t>17</t>
  </si>
  <si>
    <t>184813521</t>
  </si>
  <si>
    <t>Chemické odplevelení po založení kultury ručně postřikem na široko v rovině nebo na svahu do 1:5</t>
  </si>
  <si>
    <t>2111310592</t>
  </si>
  <si>
    <t>18</t>
  </si>
  <si>
    <t>185803111</t>
  </si>
  <si>
    <t>Ošetření trávníku jednorázové v rovině nebo na svahu do 1:5</t>
  </si>
  <si>
    <t>332171401</t>
  </si>
  <si>
    <t>19</t>
  </si>
  <si>
    <t>185851121</t>
  </si>
  <si>
    <t>Dovoz vody pro zálivku rostlin na vzdálenost do 1000 m</t>
  </si>
  <si>
    <t>-1093068649</t>
  </si>
  <si>
    <t>"3x, 10L/m2" (18,7*3)*0,01</t>
  </si>
  <si>
    <t>20</t>
  </si>
  <si>
    <t>185851129</t>
  </si>
  <si>
    <t>Dovoz vody pro zálivku rostlin Příplatek k ceně za každých dalších i započatých 1000 m</t>
  </si>
  <si>
    <t>-284619192</t>
  </si>
  <si>
    <t>Zakládání</t>
  </si>
  <si>
    <t>211521111</t>
  </si>
  <si>
    <t>Výplň kamenivem do rýh odvodňovacích žeber nebo trativodů bez zhutnění, s úpravou povrchu výplně kamenivem hrubým drceným frakce 63 až 125 mm</t>
  </si>
  <si>
    <t>2100613075</t>
  </si>
  <si>
    <t>"výplň vsakovací jámy HDK 32/63" 1,35</t>
  </si>
  <si>
    <t>Komunikace pozemní</t>
  </si>
  <si>
    <t>22</t>
  </si>
  <si>
    <t>564710001R-1</t>
  </si>
  <si>
    <t>Podklad z kameniva hrubého drceného vel. 8-16 mm plochy do 100 m2 tl 20mm</t>
  </si>
  <si>
    <t>130219987</t>
  </si>
  <si>
    <t>"mlatová cesta - kamenná drť 20mm" 12,2</t>
  </si>
  <si>
    <t>23</t>
  </si>
  <si>
    <t>564710001R</t>
  </si>
  <si>
    <t>Podklad z kameniva hrubého drceného vel. 8-16 mm plochy do 100 m2 tl 15 mm</t>
  </si>
  <si>
    <t>1144522543</t>
  </si>
  <si>
    <t>"mlatová cesta - kamenná drť 15mm" 12,2</t>
  </si>
  <si>
    <t>24</t>
  </si>
  <si>
    <t>564720101</t>
  </si>
  <si>
    <t>Podklad nebo kryt z kameniva hrubého drceného vel. 16-32 mm s rozprostřením a zhutněním plochy jednotlivě do 100 m2, po zhutnění tl. 80 mm</t>
  </si>
  <si>
    <t>1953707099</t>
  </si>
  <si>
    <t>"mlatová cesta - Drcené kamenivo fr. 16/32, š. 80 mm" 12,2</t>
  </si>
  <si>
    <t>25</t>
  </si>
  <si>
    <t>564831011</t>
  </si>
  <si>
    <t>Podklad ze štěrkodrti ŠD s rozprostřením a zhutněním plochy jednotlivě do 100 m2, po zhutnění tl. 100 mm</t>
  </si>
  <si>
    <t>-109035316</t>
  </si>
  <si>
    <t>"konstrukce mlatové cesty" 12,2</t>
  </si>
  <si>
    <t>26</t>
  </si>
  <si>
    <t>564851011</t>
  </si>
  <si>
    <t>Podklad ze štěrkodrti ŠD s rozprostřením a zhutněním plochy jednotlivě do 100 m2, po zhutnění tl. 150 mm</t>
  </si>
  <si>
    <t>1712237530</t>
  </si>
  <si>
    <t xml:space="preserve">"Štěrkodrť ŠDB 0/32 GN min. 150 mm  - konstrukce chodníku" 57 </t>
  </si>
  <si>
    <t>27</t>
  </si>
  <si>
    <t>564871011</t>
  </si>
  <si>
    <t>Podklad ze štěrkodrti ŠD s rozprostřením a zhutněním plochy jednotlivě do 100 m2, po zhutnění tl. 250 mm</t>
  </si>
  <si>
    <t>2005163509</t>
  </si>
  <si>
    <t>"konstrukce parkoviště ŠDB 0/32 GN min. 250 mm" 50</t>
  </si>
  <si>
    <t>28</t>
  </si>
  <si>
    <t>564910311R</t>
  </si>
  <si>
    <t>Kryt z jílovité směsi z jílovité zeminy a ostrého písku 0-8mm v poměru 50%/50% po zhutnění tl 45 mm, válcováno</t>
  </si>
  <si>
    <t>-341380960</t>
  </si>
  <si>
    <t>29</t>
  </si>
  <si>
    <t>564910311R1</t>
  </si>
  <si>
    <t>Podklad z jílovité směsi z jílovité zeminy a ostrého písku 0-8mm v poměru 50%/50% po zhutnění tl 75 mm, válcováno</t>
  </si>
  <si>
    <t>145898145</t>
  </si>
  <si>
    <t>30</t>
  </si>
  <si>
    <t>565166101</t>
  </si>
  <si>
    <t>Asfaltový beton vrstva podkladní ACP 22 (obalované kamenivo hrubozrnné - OKH) s rozprostřením a zhutněním v pruhu šířky do 1,5 m, po zhutnění tl. 80 mm</t>
  </si>
  <si>
    <t>-1972389204</t>
  </si>
  <si>
    <t>"konstrukce doplnění vozovky" 14-4,275*2</t>
  </si>
  <si>
    <t>31</t>
  </si>
  <si>
    <t>573111111</t>
  </si>
  <si>
    <t>Postřik infiltrační PI z asfaltu silničního s posypem kamenivem, v množství 0,60 kg/m2</t>
  </si>
  <si>
    <t>785179322</t>
  </si>
  <si>
    <t>32</t>
  </si>
  <si>
    <t>573211107</t>
  </si>
  <si>
    <t>Postřik spojovací PS bez posypu kamenivem z asfaltu silničního, v množství 0,30 kg/m2</t>
  </si>
  <si>
    <t>-1032888135</t>
  </si>
  <si>
    <t>14-4,275</t>
  </si>
  <si>
    <t>33</t>
  </si>
  <si>
    <t>59218001</t>
  </si>
  <si>
    <t>krajník betonový silniční 500x250x80mm</t>
  </si>
  <si>
    <t>m</t>
  </si>
  <si>
    <t>-1874245244</t>
  </si>
  <si>
    <t>"betonový krajník 500x250x80 mm do bet. lože" 27</t>
  </si>
  <si>
    <t>34</t>
  </si>
  <si>
    <t>59245212</t>
  </si>
  <si>
    <t>dlažba zámková tvaru I 196x161x60mm přírodní</t>
  </si>
  <si>
    <t>611500459</t>
  </si>
  <si>
    <t>P</t>
  </si>
  <si>
    <t>Poznámka k položce:_x000d_
Spotřeba: 36 kus/m2</t>
  </si>
  <si>
    <t>"konstrukce chodník - betonová dlažba š. 60mm" 57*1,1</t>
  </si>
  <si>
    <t>35</t>
  </si>
  <si>
    <t>59245213</t>
  </si>
  <si>
    <t>dlažba zámková tvaru I 196x161x80mm přírodní</t>
  </si>
  <si>
    <t>-637515800</t>
  </si>
  <si>
    <t>"konstrukce parkoviště - betonová dlažba š. 80mm" 50*1,1</t>
  </si>
  <si>
    <t>36</t>
  </si>
  <si>
    <t>577134211</t>
  </si>
  <si>
    <t>Asfaltový beton vrstva obrusná ACO 11 (ABS) s rozprostřením a se zhutněním z nemodifikovaného asfaltu v pruhu šířky do 3 m tř. II, po zhutnění tl. 40 mm</t>
  </si>
  <si>
    <t>M2</t>
  </si>
  <si>
    <t>1351355488</t>
  </si>
  <si>
    <t>"konstrukce doplnění vozovky" 14</t>
  </si>
  <si>
    <t>37</t>
  </si>
  <si>
    <t>577155112</t>
  </si>
  <si>
    <t>Asfaltový beton vrstva ložní ACL 16 (ABH) s rozprostřením a zhutněním z nemodifikovaného asfaltu v pruhu šířky do 3 m, po zhutnění tl. 60 mm</t>
  </si>
  <si>
    <t>-1685982493</t>
  </si>
  <si>
    <t>"konstrukce doplnění vozovky" 14-4,275</t>
  </si>
  <si>
    <t>38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</si>
  <si>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</si>
  <si>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</si>
  <si>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-259228122</t>
  </si>
  <si>
    <t>39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</si>
  <si>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</si>
  <si>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</si>
  <si>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-148961837</t>
  </si>
  <si>
    <t>40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</si>
  <si>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</si>
  <si>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</si>
  <si>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-129908401</t>
  </si>
  <si>
    <t>"betonový obrubník 150x250x1000 mm do bet. lože" 31,3</t>
  </si>
  <si>
    <t>"2 řady malých žulových kostek - zpětné použití" 14,1</t>
  </si>
  <si>
    <t>"betonový krajník 25x50x8 do bet. lože" 27</t>
  </si>
  <si>
    <t>"betonové palisády v 0,6 m do bet. lože" 13,8</t>
  </si>
  <si>
    <t>"betonový obrubník 8x250x1000 mm do bet. lože" 16,6</t>
  </si>
  <si>
    <t>41</t>
  </si>
  <si>
    <t>59217016</t>
  </si>
  <si>
    <t>obrubník betonový chodníkový 1000x80x250mm</t>
  </si>
  <si>
    <t>-191444524</t>
  </si>
  <si>
    <t>"betonový obrubník 80x250x1000 mm do bet. lože" 16,6*1,1</t>
  </si>
  <si>
    <t>42</t>
  </si>
  <si>
    <t>55381300</t>
  </si>
  <si>
    <t>svodnice vody pro nezpevněné komunikace s uložením volně žlab š 95mm</t>
  </si>
  <si>
    <t>659476461</t>
  </si>
  <si>
    <t>"příčný ocelový odvodňovací žlab, třída zatížení C250"1,75</t>
  </si>
  <si>
    <t>43</t>
  </si>
  <si>
    <t>59217031</t>
  </si>
  <si>
    <t>obrubník betonový silniční 1000x150x250mm</t>
  </si>
  <si>
    <t>-1292861792</t>
  </si>
  <si>
    <t>"betonový obrubník 150x250x1000 mm do bet. lože" 31,3*1,1</t>
  </si>
  <si>
    <t>44</t>
  </si>
  <si>
    <t>59228412</t>
  </si>
  <si>
    <t>palisáda betonová tyčová půlkulatá přírodní 175x200x600mm</t>
  </si>
  <si>
    <t>kus</t>
  </si>
  <si>
    <t>843752527</t>
  </si>
  <si>
    <t>"betonové palisády v 0,6 m do bet. lože" 13,8*1,1</t>
  </si>
  <si>
    <t>Ostatní konstrukce a práce, bourání</t>
  </si>
  <si>
    <t>45</t>
  </si>
  <si>
    <t>919112233</t>
  </si>
  <si>
    <t>Řezání dilatačních spár v živičném krytu vytvoření komůrky pro těsnící zálivku šířky 20 mm, hloubky 40 mm</t>
  </si>
  <si>
    <t>712829461</t>
  </si>
  <si>
    <t>"Proříznutí spáry a zalití asf. zálivkou"58</t>
  </si>
  <si>
    <t>46</t>
  </si>
  <si>
    <t>919121132</t>
  </si>
  <si>
    <t>Utěsnění dilatačních spár zálivkou za studena v cementobetonovém nebo živičném krytu včetně adhezního nátěru s těsnicím profilem pod zálivkou, pro komůrky šířky 20 mm, hloubky 40 mm</t>
  </si>
  <si>
    <t>135372741</t>
  </si>
  <si>
    <t>"proříznutí spáry a zalití asf. zálivkou" 58</t>
  </si>
  <si>
    <t>47</t>
  </si>
  <si>
    <t>935113111R</t>
  </si>
  <si>
    <t>Osazení odvodňovacího žlabu s krycím roštem polymerbetonového šířky do 200 mm</t>
  </si>
  <si>
    <t>-854879641</t>
  </si>
  <si>
    <t>"osazení ocelové odvodňovací svodnice" 1,75</t>
  </si>
  <si>
    <t>48</t>
  </si>
  <si>
    <t>966051111</t>
  </si>
  <si>
    <t>Bourání palisád betonových osazených v řadě</t>
  </si>
  <si>
    <t>792140465</t>
  </si>
  <si>
    <t>"betonové palisády" (0,175*0,2)*0,6</t>
  </si>
  <si>
    <t>997</t>
  </si>
  <si>
    <t>Přesun sutě</t>
  </si>
  <si>
    <t>49</t>
  </si>
  <si>
    <t>997221551</t>
  </si>
  <si>
    <t>Vodorovná doprava suti bez naložení, ale se složením a s hrubým urovnáním ze sypkých materiálů, na vzdálenost do 1 km</t>
  </si>
  <si>
    <t>1931693677</t>
  </si>
  <si>
    <t>"asfaltový recyklát" (0,56+0,584+0,436)*2,3</t>
  </si>
  <si>
    <t>50</t>
  </si>
  <si>
    <t>997221559</t>
  </si>
  <si>
    <t>Vodorovná doprava suti bez naložení, ale se složením a s hrubým urovnáním Příplatek k ceně za každý další i započatý 1 km přes 1 km</t>
  </si>
  <si>
    <t>413380981</t>
  </si>
  <si>
    <t>"asfaltový recyklát" (0,56+0,584+0,436)*2,3*3</t>
  </si>
  <si>
    <t>51</t>
  </si>
  <si>
    <t>997221561</t>
  </si>
  <si>
    <t>Vodorovná doprava suti bez naložení, ale se složením a s hrubým urovnáním z kusových materiálů, na vzdálenost do 1 km</t>
  </si>
  <si>
    <t>476304318</t>
  </si>
  <si>
    <t>"palisáda betonová tyčová půlkulatá přírodní 175x200x600mm" ((0,175*0,2)*0,6)*2,3</t>
  </si>
  <si>
    <t>"betonový obrubník 150x250x1000 mm" ((0,15*0,25)*30)*2,3</t>
  </si>
  <si>
    <t>"konstrukce chodníku betonová dlažba" (61,3*0,06)*2,3</t>
  </si>
  <si>
    <t>"2 řady malých žulových kostek" ((18,7-14,1)*0,2)*2,3</t>
  </si>
  <si>
    <t>"betonový obrubník 80x250x1000 mm" ((0,08*0,25)*30)*2,3</t>
  </si>
  <si>
    <t>52</t>
  </si>
  <si>
    <t>997221569</t>
  </si>
  <si>
    <t>932253124</t>
  </si>
  <si>
    <t>"betonový obrubník 150x250x1000 mm" 2,588*3</t>
  </si>
  <si>
    <t>"konstrukce chodníku betonová dlažba" 8,459*3</t>
  </si>
  <si>
    <t>"2 řady malých žulových kostek" 2,116*3</t>
  </si>
  <si>
    <t>"betonový obrubník 80x250x1000 mm" 1,380*3</t>
  </si>
  <si>
    <t>"palisáda betonová tyčová půlkulatá přírodní 175x200x600mm" 0,048*3</t>
  </si>
  <si>
    <t>53</t>
  </si>
  <si>
    <t>997221611</t>
  </si>
  <si>
    <t>Nakládání na dopravní prostředky pro vodorovnou dopravu suti</t>
  </si>
  <si>
    <t>2071623285</t>
  </si>
  <si>
    <t>54</t>
  </si>
  <si>
    <t>997221612</t>
  </si>
  <si>
    <t>Nakládání na dopravní prostředky pro vodorovnou dopravu vybouraných hmot</t>
  </si>
  <si>
    <t>1189834045</t>
  </si>
  <si>
    <t>55</t>
  </si>
  <si>
    <t>997221615</t>
  </si>
  <si>
    <t>Poplatek za uložení stavebního odpadu na skládce (skládkovné) z prostého betonu zatříděného do Katalogu odpadů pod kódem 17 01 01</t>
  </si>
  <si>
    <t>1936744902</t>
  </si>
  <si>
    <t>56</t>
  </si>
  <si>
    <t>997221645</t>
  </si>
  <si>
    <t>Poplatek za uložení stavebního odpadu na skládce (skládkovné) asfaltového bez obsahu dehtu zatříděného do Katalogu odpadů pod kódem 17 03 02</t>
  </si>
  <si>
    <t>1989779471</t>
  </si>
  <si>
    <t>998</t>
  </si>
  <si>
    <t>Přesun hmot</t>
  </si>
  <si>
    <t>57</t>
  </si>
  <si>
    <t>998223011</t>
  </si>
  <si>
    <t>Přesun hmot pro pozemní komunikace s krytem dlážděným dopravní vzdálenost do 200 m jakékoliv délky objektu</t>
  </si>
  <si>
    <t>-715129886</t>
  </si>
  <si>
    <t>SO 02 - Dopravní značení</t>
  </si>
  <si>
    <t>914111111</t>
  </si>
  <si>
    <t>Montáž svislé dopravní značky základní velikosti do 1 m2 objímkami na sloupky nebo konzoly</t>
  </si>
  <si>
    <t>572327600</t>
  </si>
  <si>
    <t>"C4a, E13 4x, B28, IP11c, IP11a, E1, P2" 10</t>
  </si>
  <si>
    <t>914511111</t>
  </si>
  <si>
    <t>Montáž sloupku dopravních značek délky do 3,5 m do betonového základu</t>
  </si>
  <si>
    <t>743039863</t>
  </si>
  <si>
    <t>"C4a, B28, IP11c, IP11a" 4</t>
  </si>
  <si>
    <t>915111111</t>
  </si>
  <si>
    <t>Vodorovné dopravní značení stříkané barvou dělící čára šířky 125 mm souvislá bílá základní</t>
  </si>
  <si>
    <t>-1911321786</t>
  </si>
  <si>
    <t>"vodorovné dopravní značení bílá čára 0,125 mm" (257,9+(89,4/2)+4*4,5+3*2,5+2*2,5)-(10,8+(16/2))</t>
  </si>
  <si>
    <t>40445225</t>
  </si>
  <si>
    <t>sloupek pro dopravní značku Zn D 60mm v 3,5m</t>
  </si>
  <si>
    <t>266782399</t>
  </si>
  <si>
    <t>915131115</t>
  </si>
  <si>
    <t>Vodorovné dopravní značení stříkané barvou přechody pro chodce, šipky, symboly žluté základní</t>
  </si>
  <si>
    <t>-299035365</t>
  </si>
  <si>
    <t>"2x text ZAS" 2*2</t>
  </si>
  <si>
    <t>915211111</t>
  </si>
  <si>
    <t>Vodorovné dopravní značení stříkaným plastem dělící čára šířky 125 mm souvislá bílá základní</t>
  </si>
  <si>
    <t>2144198513</t>
  </si>
  <si>
    <t>"vodorovné dopravní značení bílá čára 0,125 mm trvanlivá" (10,8+(16/2))</t>
  </si>
  <si>
    <t>915211115</t>
  </si>
  <si>
    <t>Vodorovné dopravní značení stříkaným plastem dělící čára šířky 125 mm souvislá žlutá základní</t>
  </si>
  <si>
    <t>-1773030880</t>
  </si>
  <si>
    <t>"vodorovné dopravní značení žlutá čára 0,125 mm" 20</t>
  </si>
  <si>
    <t>"vodorovné dopravní značení žlutá čára zásobování" 35,6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</si>
  <si>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</si>
  <si>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</si>
  <si>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-827380449</t>
  </si>
  <si>
    <t>"přemístění DZ - rušení a osazení nové - P2" 1</t>
  </si>
  <si>
    <t>"rušení DZ - P4" 1</t>
  </si>
  <si>
    <t>40445620</t>
  </si>
  <si>
    <t>zákazové, příkazové dopravní značky B1-B34, C1-15 700mm</t>
  </si>
  <si>
    <t>-284569962</t>
  </si>
  <si>
    <t>"C4a" 1</t>
  </si>
  <si>
    <t>"B28" 1</t>
  </si>
  <si>
    <t>40445650</t>
  </si>
  <si>
    <t>dodatkové tabulky E7, E12, E13 500x300mm</t>
  </si>
  <si>
    <t>2079956832</t>
  </si>
  <si>
    <t>"E12" 4</t>
  </si>
  <si>
    <t>40445647</t>
  </si>
  <si>
    <t>dodatkové tabulky E1, E2a,b , E6, E9, E10 E12c, E17 500x500mm</t>
  </si>
  <si>
    <t>114876830</t>
  </si>
  <si>
    <t>"E1" 1</t>
  </si>
  <si>
    <t>40445625</t>
  </si>
  <si>
    <t>informativní značky provozní IP8, IP9, IP11-IP13 500x700mm</t>
  </si>
  <si>
    <t>1933911279</t>
  </si>
  <si>
    <t>"IP11c"1</t>
  </si>
  <si>
    <t>"IP11a" 1</t>
  </si>
  <si>
    <t>SO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</si>
  <si>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</si>
  <si>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</si>
  <si>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</si>
  <si>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</si>
  <si>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</si>
  <si>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</si>
  <si>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</si>
  <si>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</si>
  <si>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</si>
  <si>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</si>
  <si>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</si>
  <si>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-1784220664</t>
  </si>
  <si>
    <t>"vytyčení stavby, vytyčení inženýrských sítí, včetně kopaných sond pro ověření skutečné polohy sítí" 1</t>
  </si>
  <si>
    <t>012303000</t>
  </si>
  <si>
    <t>Geodetické práce po výstavbě</t>
  </si>
  <si>
    <t>-431237630</t>
  </si>
  <si>
    <t>"zaměření skutečného stavu" 1</t>
  </si>
  <si>
    <t>013254000</t>
  </si>
  <si>
    <t>Dokumentace skutečného provedení stavby</t>
  </si>
  <si>
    <t>-20597493</t>
  </si>
  <si>
    <t>013274000</t>
  </si>
  <si>
    <t>Pasportizace objektu před započetím prací</t>
  </si>
  <si>
    <t>-191384783</t>
  </si>
  <si>
    <t>013284000</t>
  </si>
  <si>
    <t>Pasportizace objektu po provedení prací</t>
  </si>
  <si>
    <t>-526170855</t>
  </si>
  <si>
    <t>VRN3</t>
  </si>
  <si>
    <t>Zařízení staveniště</t>
  </si>
  <si>
    <t>030001000</t>
  </si>
  <si>
    <t>-1137214468</t>
  </si>
  <si>
    <t>"buňky, mobilní WC, přípojky energií, vody, měření energií, vody, oplocení" 1</t>
  </si>
  <si>
    <t>VRN4</t>
  </si>
  <si>
    <t>Inženýrská činnost</t>
  </si>
  <si>
    <t>041403000</t>
  </si>
  <si>
    <t>Koordinátor BOZP na staveništi</t>
  </si>
  <si>
    <t>-41412264</t>
  </si>
  <si>
    <t>042503000</t>
  </si>
  <si>
    <t>Plán BOZP na staveništi</t>
  </si>
  <si>
    <t>-1533606831</t>
  </si>
  <si>
    <t>043154000</t>
  </si>
  <si>
    <t>Zkoušky hutnicí</t>
  </si>
  <si>
    <t>-157669538</t>
  </si>
  <si>
    <t>"zkouška hutnění pláně - 1x"1</t>
  </si>
  <si>
    <t>VRN7</t>
  </si>
  <si>
    <t>Provozní vlivy</t>
  </si>
  <si>
    <t>072103011</t>
  </si>
  <si>
    <t>Zajištění DIO komunikace II. a III. třídy - jednoduché el. vedení</t>
  </si>
  <si>
    <t>-1167033881</t>
  </si>
  <si>
    <t>"projekt, provoz, zajištění a projednání DIO"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</si>
</sst>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2022003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Dopravní řešení na silnici III/31117 u č. p. 23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Lanškroun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15. 2. 2023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Lanškroun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Ing. Radek Kopecký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Ing. Radek Kopecký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Komunikace'!J30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'SO 01 - Komunikace'!P123</f>
        <v>0</v>
      </c>
      <c r="AV95" s="127">
        <f>'SO 01 - Komunikace'!J33</f>
        <v>0</v>
      </c>
      <c r="AW95" s="127">
        <f>'SO 01 - Komunikace'!J34</f>
        <v>0</v>
      </c>
      <c r="AX95" s="127">
        <f>'SO 01 - Komunikace'!J35</f>
        <v>0</v>
      </c>
      <c r="AY95" s="127">
        <f>'SO 01 - Komunikace'!J36</f>
        <v>0</v>
      </c>
      <c r="AZ95" s="127">
        <f>'SO 01 - Komunikace'!F33</f>
        <v>0</v>
      </c>
      <c r="BA95" s="127">
        <f>'SO 01 - Komunikace'!F34</f>
        <v>0</v>
      </c>
      <c r="BB95" s="127">
        <f>'SO 01 - Komunikace'!F35</f>
        <v>0</v>
      </c>
      <c r="BC95" s="127">
        <f>'SO 01 - Komunikace'!F36</f>
        <v>0</v>
      </c>
      <c r="BD95" s="129">
        <f>'SO 01 - Komunikace'!F37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7" customFormat="1" ht="16.5" customHeight="1">
      <c r="A96" s="118" t="s">
        <v>81</v>
      </c>
      <c r="B96" s="119"/>
      <c r="C96" s="120"/>
      <c r="D96" s="121" t="s">
        <v>88</v>
      </c>
      <c r="E96" s="121"/>
      <c r="F96" s="121"/>
      <c r="G96" s="121"/>
      <c r="H96" s="121"/>
      <c r="I96" s="122"/>
      <c r="J96" s="121" t="s">
        <v>89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Dopravní značení'!J30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26">
        <v>0</v>
      </c>
      <c r="AT96" s="127">
        <f>ROUND(SUM(AV96:AW96),2)</f>
        <v>0</v>
      </c>
      <c r="AU96" s="128">
        <f>'SO 02 - Dopravní značení'!P118</f>
        <v>0</v>
      </c>
      <c r="AV96" s="127">
        <f>'SO 02 - Dopravní značení'!J33</f>
        <v>0</v>
      </c>
      <c r="AW96" s="127">
        <f>'SO 02 - Dopravní značení'!J34</f>
        <v>0</v>
      </c>
      <c r="AX96" s="127">
        <f>'SO 02 - Dopravní značení'!J35</f>
        <v>0</v>
      </c>
      <c r="AY96" s="127">
        <f>'SO 02 - Dopravní značení'!J36</f>
        <v>0</v>
      </c>
      <c r="AZ96" s="127">
        <f>'SO 02 - Dopravní značení'!F33</f>
        <v>0</v>
      </c>
      <c r="BA96" s="127">
        <f>'SO 02 - Dopravní značení'!F34</f>
        <v>0</v>
      </c>
      <c r="BB96" s="127">
        <f>'SO 02 - Dopravní značení'!F35</f>
        <v>0</v>
      </c>
      <c r="BC96" s="127">
        <f>'SO 02 - Dopravní značení'!F36</f>
        <v>0</v>
      </c>
      <c r="BD96" s="129">
        <f>'SO 02 - Dopravní značení'!F37</f>
        <v>0</v>
      </c>
      <c r="BE96" s="7"/>
      <c r="BT96" s="130" t="s">
        <v>85</v>
      </c>
      <c r="BV96" s="130" t="s">
        <v>79</v>
      </c>
      <c r="BW96" s="130" t="s">
        <v>90</v>
      </c>
      <c r="BX96" s="130" t="s">
        <v>5</v>
      </c>
      <c r="CL96" s="130" t="s">
        <v>1</v>
      </c>
      <c r="CM96" s="130" t="s">
        <v>87</v>
      </c>
    </row>
    <row r="97" s="7" customFormat="1" ht="16.5" customHeight="1">
      <c r="A97" s="118" t="s">
        <v>81</v>
      </c>
      <c r="B97" s="119"/>
      <c r="C97" s="120"/>
      <c r="D97" s="121" t="s">
        <v>91</v>
      </c>
      <c r="E97" s="121"/>
      <c r="F97" s="121"/>
      <c r="G97" s="121"/>
      <c r="H97" s="121"/>
      <c r="I97" s="122"/>
      <c r="J97" s="121" t="s">
        <v>92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VRN'!J30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84</v>
      </c>
      <c r="AR97" s="125"/>
      <c r="AS97" s="131">
        <v>0</v>
      </c>
      <c r="AT97" s="132">
        <f>ROUND(SUM(AV97:AW97),2)</f>
        <v>0</v>
      </c>
      <c r="AU97" s="133">
        <f>'SO 03 - VRN'!P121</f>
        <v>0</v>
      </c>
      <c r="AV97" s="132">
        <f>'SO 03 - VRN'!J33</f>
        <v>0</v>
      </c>
      <c r="AW97" s="132">
        <f>'SO 03 - VRN'!J34</f>
        <v>0</v>
      </c>
      <c r="AX97" s="132">
        <f>'SO 03 - VRN'!J35</f>
        <v>0</v>
      </c>
      <c r="AY97" s="132">
        <f>'SO 03 - VRN'!J36</f>
        <v>0</v>
      </c>
      <c r="AZ97" s="132">
        <f>'SO 03 - VRN'!F33</f>
        <v>0</v>
      </c>
      <c r="BA97" s="132">
        <f>'SO 03 - VRN'!F34</f>
        <v>0</v>
      </c>
      <c r="BB97" s="132">
        <f>'SO 03 - VRN'!F35</f>
        <v>0</v>
      </c>
      <c r="BC97" s="132">
        <f>'SO 03 - VRN'!F36</f>
        <v>0</v>
      </c>
      <c r="BD97" s="134">
        <f>'SO 03 - VRN'!F37</f>
        <v>0</v>
      </c>
      <c r="BE97" s="7"/>
      <c r="BT97" s="130" t="s">
        <v>85</v>
      </c>
      <c r="BV97" s="130" t="s">
        <v>79</v>
      </c>
      <c r="BW97" s="130" t="s">
        <v>93</v>
      </c>
      <c r="BX97" s="130" t="s">
        <v>5</v>
      </c>
      <c r="CL97" s="130" t="s">
        <v>1</v>
      </c>
      <c r="CM97" s="130" t="s">
        <v>87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JowEmVcwURj0yHt06ftRFY6lrcmW7dmZlY6CkrV2WC1UsjCY4XYFG1LXIDH0FM0bZPeFGEOlTVu4d3iYJhL86A==" hashValue="CUN8BAgieuutxptJOxKOufHONCW5PbIt7isorhQkfSSgSv5MkFatf0ywdvxeQiLTxszouD3YKfzl9BQXEoNet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Komunikace'!C2" display="/"/>
    <hyperlink ref="A96" location="'SO 02 - Dopravní značení'!C2" display="/"/>
    <hyperlink ref="A97" location="'SO 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Dopravní řešení na silnici III/31117 u č. p. 23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97</v>
      </c>
      <c r="G12" s="37"/>
      <c r="H12" s="37"/>
      <c r="I12" s="139" t="s">
        <v>22</v>
      </c>
      <c r="J12" s="143" t="str">
        <f>'Rekapitulace stavby'!AN8</f>
        <v>15. 2. 2023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00279102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Lanškroun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09049312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Radek Kopecký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>09049312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Ing. Radek Kopecký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ROUND((SUM(BE123:BE286)),  2)</f>
        <v>0</v>
      </c>
      <c r="G33" s="37"/>
      <c r="H33" s="37"/>
      <c r="I33" s="154">
        <v>0.20999999999999999</v>
      </c>
      <c r="J33" s="153">
        <f>ROUND(((SUM(BE123:BE286))*I33),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ROUND((SUM(BF123:BF286)),  2)</f>
        <v>0</v>
      </c>
      <c r="G34" s="37"/>
      <c r="H34" s="37"/>
      <c r="I34" s="154">
        <v>0.14999999999999999</v>
      </c>
      <c r="J34" s="153">
        <f>ROUND(((SUM(BF123:BF286))*I34),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ROUND((SUM(BG123:BG286)),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ROUND((SUM(BH123:BH286)),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ROUND((SUM(BI123:BI286)),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Dopravní řešení na silnici III/31117 u č. p. 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15. 2. 2023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Lanškroun</v>
      </c>
      <c r="G91" s="39"/>
      <c r="H91" s="39"/>
      <c r="I91" s="31" t="s">
        <v>31</v>
      </c>
      <c r="J91" s="35" t="str">
        <f>E21</f>
        <v>Ing. Radek Kopecký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Ing. Radek Kopecký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105</v>
      </c>
      <c r="E99" s="187"/>
      <c r="F99" s="187"/>
      <c r="G99" s="187"/>
      <c r="H99" s="187"/>
      <c r="I99" s="187"/>
      <c r="J99" s="188">
        <f>J182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106</v>
      </c>
      <c r="E100" s="187"/>
      <c r="F100" s="187"/>
      <c r="G100" s="187"/>
      <c r="H100" s="187"/>
      <c r="I100" s="187"/>
      <c r="J100" s="188">
        <f>J185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107</v>
      </c>
      <c r="E101" s="187"/>
      <c r="F101" s="187"/>
      <c r="G101" s="187"/>
      <c r="H101" s="187"/>
      <c r="I101" s="187"/>
      <c r="J101" s="188">
        <f>J241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108</v>
      </c>
      <c r="E102" s="187"/>
      <c r="F102" s="187"/>
      <c r="G102" s="187"/>
      <c r="H102" s="187"/>
      <c r="I102" s="187"/>
      <c r="J102" s="188">
        <f>J250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109</v>
      </c>
      <c r="E103" s="187"/>
      <c r="F103" s="187"/>
      <c r="G103" s="187"/>
      <c r="H103" s="187"/>
      <c r="I103" s="187"/>
      <c r="J103" s="188">
        <f>J285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110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Dopravní řešení na silnici III/31117 u č. p. 23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95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01 - Komunikace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15. 2. 2023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Město Lanškroun</v>
      </c>
      <c r="G119" s="39"/>
      <c r="H119" s="39"/>
      <c r="I119" s="31" t="s">
        <v>31</v>
      </c>
      <c r="J119" s="35" t="str">
        <f>E21</f>
        <v>Ing. Radek Kopecký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9"/>
      <c r="E120" s="39"/>
      <c r="F120" s="26" t="str">
        <f>IF(E18="","",E18)</f>
        <v>Vyplň údaj</v>
      </c>
      <c r="G120" s="39"/>
      <c r="H120" s="39"/>
      <c r="I120" s="31" t="s">
        <v>35</v>
      </c>
      <c r="J120" s="35" t="str">
        <f>E24</f>
        <v>Ing. Radek Kopecký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111</v>
      </c>
      <c r="D122" s="193" t="s">
        <v>62</v>
      </c>
      <c r="E122" s="193" t="s">
        <v>58</v>
      </c>
      <c r="F122" s="193" t="s">
        <v>59</v>
      </c>
      <c r="G122" s="193" t="s">
        <v>112</v>
      </c>
      <c r="H122" s="193" t="s">
        <v>113</v>
      </c>
      <c r="I122" s="193" t="s">
        <v>114</v>
      </c>
      <c r="J122" s="194" t="s">
        <v>100</v>
      </c>
      <c r="K122" s="195" t="s">
        <v>115</v>
      </c>
      <c r="L122" s="196"/>
      <c r="M122" s="99" t="s">
        <v>1</v>
      </c>
      <c r="N122" s="100" t="s">
        <v>41</v>
      </c>
      <c r="O122" s="100" t="s">
        <v>116</v>
      </c>
      <c r="P122" s="100" t="s">
        <v>117</v>
      </c>
      <c r="Q122" s="100" t="s">
        <v>118</v>
      </c>
      <c r="R122" s="100" t="s">
        <v>119</v>
      </c>
      <c r="S122" s="100" t="s">
        <v>120</v>
      </c>
      <c r="T122" s="101" t="s">
        <v>121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122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</f>
        <v>0</v>
      </c>
      <c r="Q123" s="103"/>
      <c r="R123" s="199">
        <f>R124</f>
        <v>55.208827224999993</v>
      </c>
      <c r="S123" s="103"/>
      <c r="T123" s="200">
        <f>T124</f>
        <v>21.967650000000003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76</v>
      </c>
      <c r="AU123" s="16" t="s">
        <v>102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76</v>
      </c>
      <c r="E124" s="205" t="s">
        <v>123</v>
      </c>
      <c r="F124" s="205" t="s">
        <v>124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P125+P182+P185+P241+P250+P285</f>
        <v>0</v>
      </c>
      <c r="Q124" s="210"/>
      <c r="R124" s="211">
        <f>R125+R182+R185+R241+R250+R285</f>
        <v>55.208827224999993</v>
      </c>
      <c r="S124" s="210"/>
      <c r="T124" s="212">
        <f>T125+T182+T185+T241+T250+T285</f>
        <v>21.967650000000003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85</v>
      </c>
      <c r="AT124" s="214" t="s">
        <v>76</v>
      </c>
      <c r="AU124" s="214" t="s">
        <v>77</v>
      </c>
      <c r="AY124" s="213" t="s">
        <v>125</v>
      </c>
      <c r="BK124" s="215">
        <f>BK125+BK182+BK185+BK241+BK250+BK285</f>
        <v>0</v>
      </c>
    </row>
    <row r="125" s="12" customFormat="1" ht="22.8" customHeight="1">
      <c r="A125" s="12"/>
      <c r="B125" s="202"/>
      <c r="C125" s="203"/>
      <c r="D125" s="204" t="s">
        <v>76</v>
      </c>
      <c r="E125" s="216" t="s">
        <v>85</v>
      </c>
      <c r="F125" s="216" t="s">
        <v>126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SUM(P126:P181)</f>
        <v>0</v>
      </c>
      <c r="Q125" s="210"/>
      <c r="R125" s="211">
        <f>SUM(R126:R181)</f>
        <v>0.0021950000000000003</v>
      </c>
      <c r="S125" s="210"/>
      <c r="T125" s="212">
        <f>SUM(T126:T181)</f>
        <v>21.913050000000002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85</v>
      </c>
      <c r="AT125" s="214" t="s">
        <v>76</v>
      </c>
      <c r="AU125" s="214" t="s">
        <v>85</v>
      </c>
      <c r="AY125" s="213" t="s">
        <v>125</v>
      </c>
      <c r="BK125" s="215">
        <f>SUM(BK126:BK181)</f>
        <v>0</v>
      </c>
    </row>
    <row r="126" s="2" customFormat="1" ht="62.7" customHeight="1">
      <c r="A126" s="37"/>
      <c r="B126" s="38"/>
      <c r="C126" s="218" t="s">
        <v>85</v>
      </c>
      <c r="D126" s="218" t="s">
        <v>127</v>
      </c>
      <c r="E126" s="219" t="s">
        <v>128</v>
      </c>
      <c r="F126" s="220" t="s">
        <v>129</v>
      </c>
      <c r="G126" s="221" t="s">
        <v>130</v>
      </c>
      <c r="H126" s="222">
        <v>61.299999999999997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0.26000000000000001</v>
      </c>
      <c r="T126" s="229">
        <f>S126*H126</f>
        <v>15.938000000000001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131</v>
      </c>
      <c r="AT126" s="230" t="s">
        <v>127</v>
      </c>
      <c r="AU126" s="230" t="s">
        <v>87</v>
      </c>
      <c r="AY126" s="16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85</v>
      </c>
      <c r="BK126" s="231">
        <f>ROUND(I126*H126,2)</f>
        <v>0</v>
      </c>
      <c r="BL126" s="16" t="s">
        <v>131</v>
      </c>
      <c r="BM126" s="230" t="s">
        <v>132</v>
      </c>
    </row>
    <row r="127" s="13" customFormat="1">
      <c r="A127" s="13"/>
      <c r="B127" s="232"/>
      <c r="C127" s="233"/>
      <c r="D127" s="234" t="s">
        <v>133</v>
      </c>
      <c r="E127" s="235" t="s">
        <v>1</v>
      </c>
      <c r="F127" s="236" t="s">
        <v>134</v>
      </c>
      <c r="G127" s="233"/>
      <c r="H127" s="237">
        <v>61.299999999999997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133</v>
      </c>
      <c r="AU127" s="243" t="s">
        <v>87</v>
      </c>
      <c r="AV127" s="13" t="s">
        <v>87</v>
      </c>
      <c r="AW127" s="13" t="s">
        <v>34</v>
      </c>
      <c r="AX127" s="13" t="s">
        <v>85</v>
      </c>
      <c r="AY127" s="243" t="s">
        <v>125</v>
      </c>
    </row>
    <row r="128" s="2" customFormat="1" ht="55.5" customHeight="1">
      <c r="A128" s="37"/>
      <c r="B128" s="38"/>
      <c r="C128" s="218" t="s">
        <v>87</v>
      </c>
      <c r="D128" s="218" t="s">
        <v>127</v>
      </c>
      <c r="E128" s="219" t="s">
        <v>135</v>
      </c>
      <c r="F128" s="220" t="s">
        <v>136</v>
      </c>
      <c r="G128" s="221" t="s">
        <v>130</v>
      </c>
      <c r="H128" s="222">
        <v>3.7400000000000002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0.32000000000000001</v>
      </c>
      <c r="T128" s="229">
        <f>S128*H128</f>
        <v>1.1968000000000001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131</v>
      </c>
      <c r="AT128" s="230" t="s">
        <v>127</v>
      </c>
      <c r="AU128" s="230" t="s">
        <v>87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85</v>
      </c>
      <c r="BK128" s="231">
        <f>ROUND(I128*H128,2)</f>
        <v>0</v>
      </c>
      <c r="BL128" s="16" t="s">
        <v>131</v>
      </c>
      <c r="BM128" s="230" t="s">
        <v>137</v>
      </c>
    </row>
    <row r="129" s="13" customFormat="1">
      <c r="A129" s="13"/>
      <c r="B129" s="232"/>
      <c r="C129" s="233"/>
      <c r="D129" s="234" t="s">
        <v>133</v>
      </c>
      <c r="E129" s="235" t="s">
        <v>1</v>
      </c>
      <c r="F129" s="236" t="s">
        <v>138</v>
      </c>
      <c r="G129" s="233"/>
      <c r="H129" s="237">
        <v>3.7400000000000002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133</v>
      </c>
      <c r="AU129" s="243" t="s">
        <v>87</v>
      </c>
      <c r="AV129" s="13" t="s">
        <v>87</v>
      </c>
      <c r="AW129" s="13" t="s">
        <v>34</v>
      </c>
      <c r="AX129" s="13" t="s">
        <v>85</v>
      </c>
      <c r="AY129" s="243" t="s">
        <v>125</v>
      </c>
    </row>
    <row r="130" s="2" customFormat="1" ht="44.25" customHeight="1">
      <c r="A130" s="37"/>
      <c r="B130" s="38"/>
      <c r="C130" s="218" t="s">
        <v>139</v>
      </c>
      <c r="D130" s="218" t="s">
        <v>127</v>
      </c>
      <c r="E130" s="219" t="s">
        <v>140</v>
      </c>
      <c r="F130" s="220" t="s">
        <v>141</v>
      </c>
      <c r="G130" s="221" t="s">
        <v>130</v>
      </c>
      <c r="H130" s="222">
        <v>14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42</v>
      </c>
      <c r="O130" s="90"/>
      <c r="P130" s="228">
        <f>O130*H130</f>
        <v>0</v>
      </c>
      <c r="Q130" s="228">
        <v>3.0000000000000001E-05</v>
      </c>
      <c r="R130" s="228">
        <f>Q130*H130</f>
        <v>0.00042000000000000002</v>
      </c>
      <c r="S130" s="228">
        <v>0.091999999999999998</v>
      </c>
      <c r="T130" s="229">
        <f>S130*H130</f>
        <v>1.288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131</v>
      </c>
      <c r="AT130" s="230" t="s">
        <v>127</v>
      </c>
      <c r="AU130" s="230" t="s">
        <v>87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85</v>
      </c>
      <c r="BK130" s="231">
        <f>ROUND(I130*H130,2)</f>
        <v>0</v>
      </c>
      <c r="BL130" s="16" t="s">
        <v>131</v>
      </c>
      <c r="BM130" s="230" t="s">
        <v>142</v>
      </c>
    </row>
    <row r="131" s="13" customFormat="1">
      <c r="A131" s="13"/>
      <c r="B131" s="232"/>
      <c r="C131" s="233"/>
      <c r="D131" s="234" t="s">
        <v>133</v>
      </c>
      <c r="E131" s="235" t="s">
        <v>1</v>
      </c>
      <c r="F131" s="236" t="s">
        <v>143</v>
      </c>
      <c r="G131" s="233"/>
      <c r="H131" s="237">
        <v>14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133</v>
      </c>
      <c r="AU131" s="243" t="s">
        <v>87</v>
      </c>
      <c r="AV131" s="13" t="s">
        <v>87</v>
      </c>
      <c r="AW131" s="13" t="s">
        <v>34</v>
      </c>
      <c r="AX131" s="13" t="s">
        <v>85</v>
      </c>
      <c r="AY131" s="243" t="s">
        <v>125</v>
      </c>
    </row>
    <row r="132" s="2" customFormat="1" ht="44.25" customHeight="1">
      <c r="A132" s="37"/>
      <c r="B132" s="38"/>
      <c r="C132" s="218" t="s">
        <v>131</v>
      </c>
      <c r="D132" s="218" t="s">
        <v>127</v>
      </c>
      <c r="E132" s="219" t="s">
        <v>144</v>
      </c>
      <c r="F132" s="220" t="s">
        <v>145</v>
      </c>
      <c r="G132" s="221" t="s">
        <v>130</v>
      </c>
      <c r="H132" s="222">
        <v>15.175000000000001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42</v>
      </c>
      <c r="O132" s="90"/>
      <c r="P132" s="228">
        <f>O132*H132</f>
        <v>0</v>
      </c>
      <c r="Q132" s="228">
        <v>8.0000000000000007E-05</v>
      </c>
      <c r="R132" s="228">
        <f>Q132*H132</f>
        <v>0.0012140000000000002</v>
      </c>
      <c r="S132" s="228">
        <v>0.23000000000000001</v>
      </c>
      <c r="T132" s="229">
        <f>S132*H132</f>
        <v>3.4902500000000005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87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85</v>
      </c>
      <c r="BK132" s="231">
        <f>ROUND(I132*H132,2)</f>
        <v>0</v>
      </c>
      <c r="BL132" s="16" t="s">
        <v>131</v>
      </c>
      <c r="BM132" s="230" t="s">
        <v>146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147</v>
      </c>
      <c r="G133" s="233"/>
      <c r="H133" s="237">
        <v>9.7249999999999996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87</v>
      </c>
      <c r="AV133" s="13" t="s">
        <v>87</v>
      </c>
      <c r="AW133" s="13" t="s">
        <v>34</v>
      </c>
      <c r="AX133" s="13" t="s">
        <v>77</v>
      </c>
      <c r="AY133" s="243" t="s">
        <v>125</v>
      </c>
    </row>
    <row r="134" s="13" customFormat="1">
      <c r="A134" s="13"/>
      <c r="B134" s="232"/>
      <c r="C134" s="233"/>
      <c r="D134" s="234" t="s">
        <v>133</v>
      </c>
      <c r="E134" s="235" t="s">
        <v>1</v>
      </c>
      <c r="F134" s="236" t="s">
        <v>148</v>
      </c>
      <c r="G134" s="233"/>
      <c r="H134" s="237">
        <v>5.4500000000000002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133</v>
      </c>
      <c r="AU134" s="243" t="s">
        <v>87</v>
      </c>
      <c r="AV134" s="13" t="s">
        <v>87</v>
      </c>
      <c r="AW134" s="13" t="s">
        <v>34</v>
      </c>
      <c r="AX134" s="13" t="s">
        <v>77</v>
      </c>
      <c r="AY134" s="243" t="s">
        <v>125</v>
      </c>
    </row>
    <row r="135" s="14" customFormat="1">
      <c r="A135" s="14"/>
      <c r="B135" s="244"/>
      <c r="C135" s="245"/>
      <c r="D135" s="234" t="s">
        <v>133</v>
      </c>
      <c r="E135" s="246" t="s">
        <v>1</v>
      </c>
      <c r="F135" s="247" t="s">
        <v>149</v>
      </c>
      <c r="G135" s="245"/>
      <c r="H135" s="248">
        <v>15.175000000000001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133</v>
      </c>
      <c r="AU135" s="254" t="s">
        <v>87</v>
      </c>
      <c r="AV135" s="14" t="s">
        <v>131</v>
      </c>
      <c r="AW135" s="14" t="s">
        <v>34</v>
      </c>
      <c r="AX135" s="14" t="s">
        <v>85</v>
      </c>
      <c r="AY135" s="254" t="s">
        <v>125</v>
      </c>
    </row>
    <row r="136" s="2" customFormat="1" ht="24.15" customHeight="1">
      <c r="A136" s="37"/>
      <c r="B136" s="38"/>
      <c r="C136" s="218" t="s">
        <v>150</v>
      </c>
      <c r="D136" s="218" t="s">
        <v>127</v>
      </c>
      <c r="E136" s="219" t="s">
        <v>151</v>
      </c>
      <c r="F136" s="220" t="s">
        <v>152</v>
      </c>
      <c r="G136" s="221" t="s">
        <v>130</v>
      </c>
      <c r="H136" s="222">
        <v>9.9000000000000004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42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131</v>
      </c>
      <c r="AT136" s="230" t="s">
        <v>127</v>
      </c>
      <c r="AU136" s="230" t="s">
        <v>87</v>
      </c>
      <c r="AY136" s="16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85</v>
      </c>
      <c r="BK136" s="231">
        <f>ROUND(I136*H136,2)</f>
        <v>0</v>
      </c>
      <c r="BL136" s="16" t="s">
        <v>131</v>
      </c>
      <c r="BM136" s="230" t="s">
        <v>153</v>
      </c>
    </row>
    <row r="137" s="13" customFormat="1">
      <c r="A137" s="13"/>
      <c r="B137" s="232"/>
      <c r="C137" s="233"/>
      <c r="D137" s="234" t="s">
        <v>133</v>
      </c>
      <c r="E137" s="235" t="s">
        <v>1</v>
      </c>
      <c r="F137" s="236" t="s">
        <v>154</v>
      </c>
      <c r="G137" s="233"/>
      <c r="H137" s="237">
        <v>9.9000000000000004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133</v>
      </c>
      <c r="AU137" s="243" t="s">
        <v>87</v>
      </c>
      <c r="AV137" s="13" t="s">
        <v>87</v>
      </c>
      <c r="AW137" s="13" t="s">
        <v>34</v>
      </c>
      <c r="AX137" s="13" t="s">
        <v>85</v>
      </c>
      <c r="AY137" s="243" t="s">
        <v>125</v>
      </c>
    </row>
    <row r="138" s="2" customFormat="1" ht="33" customHeight="1">
      <c r="A138" s="37"/>
      <c r="B138" s="38"/>
      <c r="C138" s="218" t="s">
        <v>155</v>
      </c>
      <c r="D138" s="218" t="s">
        <v>127</v>
      </c>
      <c r="E138" s="219" t="s">
        <v>156</v>
      </c>
      <c r="F138" s="220" t="s">
        <v>157</v>
      </c>
      <c r="G138" s="221" t="s">
        <v>158</v>
      </c>
      <c r="H138" s="222">
        <v>165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42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131</v>
      </c>
      <c r="AT138" s="230" t="s">
        <v>127</v>
      </c>
      <c r="AU138" s="230" t="s">
        <v>87</v>
      </c>
      <c r="AY138" s="16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85</v>
      </c>
      <c r="BK138" s="231">
        <f>ROUND(I138*H138,2)</f>
        <v>0</v>
      </c>
      <c r="BL138" s="16" t="s">
        <v>131</v>
      </c>
      <c r="BM138" s="230" t="s">
        <v>159</v>
      </c>
    </row>
    <row r="139" s="13" customFormat="1">
      <c r="A139" s="13"/>
      <c r="B139" s="232"/>
      <c r="C139" s="233"/>
      <c r="D139" s="234" t="s">
        <v>133</v>
      </c>
      <c r="E139" s="235" t="s">
        <v>1</v>
      </c>
      <c r="F139" s="236" t="s">
        <v>160</v>
      </c>
      <c r="G139" s="233"/>
      <c r="H139" s="237">
        <v>165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133</v>
      </c>
      <c r="AU139" s="243" t="s">
        <v>87</v>
      </c>
      <c r="AV139" s="13" t="s">
        <v>87</v>
      </c>
      <c r="AW139" s="13" t="s">
        <v>34</v>
      </c>
      <c r="AX139" s="13" t="s">
        <v>85</v>
      </c>
      <c r="AY139" s="243" t="s">
        <v>125</v>
      </c>
    </row>
    <row r="140" s="2" customFormat="1" ht="44.25" customHeight="1">
      <c r="A140" s="37"/>
      <c r="B140" s="38"/>
      <c r="C140" s="218" t="s">
        <v>161</v>
      </c>
      <c r="D140" s="218" t="s">
        <v>127</v>
      </c>
      <c r="E140" s="219" t="s">
        <v>162</v>
      </c>
      <c r="F140" s="220" t="s">
        <v>163</v>
      </c>
      <c r="G140" s="221" t="s">
        <v>158</v>
      </c>
      <c r="H140" s="222">
        <v>1.5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42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131</v>
      </c>
      <c r="AT140" s="230" t="s">
        <v>127</v>
      </c>
      <c r="AU140" s="230" t="s">
        <v>87</v>
      </c>
      <c r="AY140" s="16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85</v>
      </c>
      <c r="BK140" s="231">
        <f>ROUND(I140*H140,2)</f>
        <v>0</v>
      </c>
      <c r="BL140" s="16" t="s">
        <v>131</v>
      </c>
      <c r="BM140" s="230" t="s">
        <v>164</v>
      </c>
    </row>
    <row r="141" s="13" customFormat="1">
      <c r="A141" s="13"/>
      <c r="B141" s="232"/>
      <c r="C141" s="233"/>
      <c r="D141" s="234" t="s">
        <v>133</v>
      </c>
      <c r="E141" s="235" t="s">
        <v>1</v>
      </c>
      <c r="F141" s="236" t="s">
        <v>165</v>
      </c>
      <c r="G141" s="233"/>
      <c r="H141" s="237">
        <v>1.5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133</v>
      </c>
      <c r="AU141" s="243" t="s">
        <v>87</v>
      </c>
      <c r="AV141" s="13" t="s">
        <v>87</v>
      </c>
      <c r="AW141" s="13" t="s">
        <v>34</v>
      </c>
      <c r="AX141" s="13" t="s">
        <v>85</v>
      </c>
      <c r="AY141" s="243" t="s">
        <v>125</v>
      </c>
    </row>
    <row r="142" s="2" customFormat="1" ht="62.7" customHeight="1">
      <c r="A142" s="37"/>
      <c r="B142" s="38"/>
      <c r="C142" s="218" t="s">
        <v>166</v>
      </c>
      <c r="D142" s="218" t="s">
        <v>127</v>
      </c>
      <c r="E142" s="219" t="s">
        <v>167</v>
      </c>
      <c r="F142" s="220" t="s">
        <v>168</v>
      </c>
      <c r="G142" s="221" t="s">
        <v>158</v>
      </c>
      <c r="H142" s="222">
        <v>182.571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131</v>
      </c>
      <c r="AT142" s="230" t="s">
        <v>127</v>
      </c>
      <c r="AU142" s="230" t="s">
        <v>87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85</v>
      </c>
      <c r="BK142" s="231">
        <f>ROUND(I142*H142,2)</f>
        <v>0</v>
      </c>
      <c r="BL142" s="16" t="s">
        <v>131</v>
      </c>
      <c r="BM142" s="230" t="s">
        <v>169</v>
      </c>
    </row>
    <row r="143" s="13" customFormat="1">
      <c r="A143" s="13"/>
      <c r="B143" s="232"/>
      <c r="C143" s="233"/>
      <c r="D143" s="234" t="s">
        <v>133</v>
      </c>
      <c r="E143" s="235" t="s">
        <v>1</v>
      </c>
      <c r="F143" s="236" t="s">
        <v>170</v>
      </c>
      <c r="G143" s="233"/>
      <c r="H143" s="237">
        <v>9.9000000000000004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87</v>
      </c>
      <c r="AV143" s="13" t="s">
        <v>87</v>
      </c>
      <c r="AW143" s="13" t="s">
        <v>34</v>
      </c>
      <c r="AX143" s="13" t="s">
        <v>77</v>
      </c>
      <c r="AY143" s="243" t="s">
        <v>125</v>
      </c>
    </row>
    <row r="144" s="13" customFormat="1">
      <c r="A144" s="13"/>
      <c r="B144" s="232"/>
      <c r="C144" s="233"/>
      <c r="D144" s="234" t="s">
        <v>133</v>
      </c>
      <c r="E144" s="235" t="s">
        <v>1</v>
      </c>
      <c r="F144" s="236" t="s">
        <v>171</v>
      </c>
      <c r="G144" s="233"/>
      <c r="H144" s="237">
        <v>166.5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133</v>
      </c>
      <c r="AU144" s="243" t="s">
        <v>87</v>
      </c>
      <c r="AV144" s="13" t="s">
        <v>87</v>
      </c>
      <c r="AW144" s="13" t="s">
        <v>34</v>
      </c>
      <c r="AX144" s="13" t="s">
        <v>77</v>
      </c>
      <c r="AY144" s="243" t="s">
        <v>125</v>
      </c>
    </row>
    <row r="145" s="13" customFormat="1">
      <c r="A145" s="13"/>
      <c r="B145" s="232"/>
      <c r="C145" s="233"/>
      <c r="D145" s="234" t="s">
        <v>133</v>
      </c>
      <c r="E145" s="235" t="s">
        <v>1</v>
      </c>
      <c r="F145" s="236" t="s">
        <v>172</v>
      </c>
      <c r="G145" s="233"/>
      <c r="H145" s="237">
        <v>3.3660000000000001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133</v>
      </c>
      <c r="AU145" s="243" t="s">
        <v>87</v>
      </c>
      <c r="AV145" s="13" t="s">
        <v>87</v>
      </c>
      <c r="AW145" s="13" t="s">
        <v>34</v>
      </c>
      <c r="AX145" s="13" t="s">
        <v>77</v>
      </c>
      <c r="AY145" s="243" t="s">
        <v>125</v>
      </c>
    </row>
    <row r="146" s="13" customFormat="1">
      <c r="A146" s="13"/>
      <c r="B146" s="232"/>
      <c r="C146" s="233"/>
      <c r="D146" s="234" t="s">
        <v>133</v>
      </c>
      <c r="E146" s="235" t="s">
        <v>1</v>
      </c>
      <c r="F146" s="236" t="s">
        <v>173</v>
      </c>
      <c r="G146" s="233"/>
      <c r="H146" s="237">
        <v>2.8050000000000002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87</v>
      </c>
      <c r="AV146" s="13" t="s">
        <v>87</v>
      </c>
      <c r="AW146" s="13" t="s">
        <v>34</v>
      </c>
      <c r="AX146" s="13" t="s">
        <v>77</v>
      </c>
      <c r="AY146" s="243" t="s">
        <v>125</v>
      </c>
    </row>
    <row r="147" s="14" customFormat="1">
      <c r="A147" s="14"/>
      <c r="B147" s="244"/>
      <c r="C147" s="245"/>
      <c r="D147" s="234" t="s">
        <v>133</v>
      </c>
      <c r="E147" s="246" t="s">
        <v>1</v>
      </c>
      <c r="F147" s="247" t="s">
        <v>149</v>
      </c>
      <c r="G147" s="245"/>
      <c r="H147" s="248">
        <v>182.57100000000003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133</v>
      </c>
      <c r="AU147" s="254" t="s">
        <v>87</v>
      </c>
      <c r="AV147" s="14" t="s">
        <v>131</v>
      </c>
      <c r="AW147" s="14" t="s">
        <v>34</v>
      </c>
      <c r="AX147" s="14" t="s">
        <v>85</v>
      </c>
      <c r="AY147" s="254" t="s">
        <v>125</v>
      </c>
    </row>
    <row r="148" s="2" customFormat="1" ht="44.25" customHeight="1">
      <c r="A148" s="37"/>
      <c r="B148" s="38"/>
      <c r="C148" s="218" t="s">
        <v>174</v>
      </c>
      <c r="D148" s="218" t="s">
        <v>127</v>
      </c>
      <c r="E148" s="219" t="s">
        <v>175</v>
      </c>
      <c r="F148" s="220" t="s">
        <v>176</v>
      </c>
      <c r="G148" s="221" t="s">
        <v>158</v>
      </c>
      <c r="H148" s="222">
        <v>186.86600000000001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42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131</v>
      </c>
      <c r="AT148" s="230" t="s">
        <v>127</v>
      </c>
      <c r="AU148" s="230" t="s">
        <v>87</v>
      </c>
      <c r="AY148" s="16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85</v>
      </c>
      <c r="BK148" s="231">
        <f>ROUND(I148*H148,2)</f>
        <v>0</v>
      </c>
      <c r="BL148" s="16" t="s">
        <v>131</v>
      </c>
      <c r="BM148" s="230" t="s">
        <v>177</v>
      </c>
    </row>
    <row r="149" s="13" customFormat="1">
      <c r="A149" s="13"/>
      <c r="B149" s="232"/>
      <c r="C149" s="233"/>
      <c r="D149" s="234" t="s">
        <v>133</v>
      </c>
      <c r="E149" s="235" t="s">
        <v>1</v>
      </c>
      <c r="F149" s="236" t="s">
        <v>171</v>
      </c>
      <c r="G149" s="233"/>
      <c r="H149" s="237">
        <v>166.5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133</v>
      </c>
      <c r="AU149" s="243" t="s">
        <v>87</v>
      </c>
      <c r="AV149" s="13" t="s">
        <v>87</v>
      </c>
      <c r="AW149" s="13" t="s">
        <v>34</v>
      </c>
      <c r="AX149" s="13" t="s">
        <v>77</v>
      </c>
      <c r="AY149" s="243" t="s">
        <v>125</v>
      </c>
    </row>
    <row r="150" s="13" customFormat="1">
      <c r="A150" s="13"/>
      <c r="B150" s="232"/>
      <c r="C150" s="233"/>
      <c r="D150" s="234" t="s">
        <v>133</v>
      </c>
      <c r="E150" s="235" t="s">
        <v>1</v>
      </c>
      <c r="F150" s="236" t="s">
        <v>178</v>
      </c>
      <c r="G150" s="233"/>
      <c r="H150" s="237">
        <v>7.0999999999999996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133</v>
      </c>
      <c r="AU150" s="243" t="s">
        <v>87</v>
      </c>
      <c r="AV150" s="13" t="s">
        <v>87</v>
      </c>
      <c r="AW150" s="13" t="s">
        <v>34</v>
      </c>
      <c r="AX150" s="13" t="s">
        <v>77</v>
      </c>
      <c r="AY150" s="243" t="s">
        <v>125</v>
      </c>
    </row>
    <row r="151" s="13" customFormat="1">
      <c r="A151" s="13"/>
      <c r="B151" s="232"/>
      <c r="C151" s="233"/>
      <c r="D151" s="234" t="s">
        <v>133</v>
      </c>
      <c r="E151" s="235" t="s">
        <v>1</v>
      </c>
      <c r="F151" s="236" t="s">
        <v>170</v>
      </c>
      <c r="G151" s="233"/>
      <c r="H151" s="237">
        <v>9.9000000000000004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133</v>
      </c>
      <c r="AU151" s="243" t="s">
        <v>87</v>
      </c>
      <c r="AV151" s="13" t="s">
        <v>87</v>
      </c>
      <c r="AW151" s="13" t="s">
        <v>34</v>
      </c>
      <c r="AX151" s="13" t="s">
        <v>77</v>
      </c>
      <c r="AY151" s="243" t="s">
        <v>125</v>
      </c>
    </row>
    <row r="152" s="13" customFormat="1">
      <c r="A152" s="13"/>
      <c r="B152" s="232"/>
      <c r="C152" s="233"/>
      <c r="D152" s="234" t="s">
        <v>133</v>
      </c>
      <c r="E152" s="235" t="s">
        <v>1</v>
      </c>
      <c r="F152" s="236" t="s">
        <v>172</v>
      </c>
      <c r="G152" s="233"/>
      <c r="H152" s="237">
        <v>3.3660000000000001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133</v>
      </c>
      <c r="AU152" s="243" t="s">
        <v>87</v>
      </c>
      <c r="AV152" s="13" t="s">
        <v>87</v>
      </c>
      <c r="AW152" s="13" t="s">
        <v>34</v>
      </c>
      <c r="AX152" s="13" t="s">
        <v>77</v>
      </c>
      <c r="AY152" s="243" t="s">
        <v>125</v>
      </c>
    </row>
    <row r="153" s="14" customFormat="1">
      <c r="A153" s="14"/>
      <c r="B153" s="244"/>
      <c r="C153" s="245"/>
      <c r="D153" s="234" t="s">
        <v>133</v>
      </c>
      <c r="E153" s="246" t="s">
        <v>1</v>
      </c>
      <c r="F153" s="247" t="s">
        <v>149</v>
      </c>
      <c r="G153" s="245"/>
      <c r="H153" s="248">
        <v>186.86600000000001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133</v>
      </c>
      <c r="AU153" s="254" t="s">
        <v>87</v>
      </c>
      <c r="AV153" s="14" t="s">
        <v>131</v>
      </c>
      <c r="AW153" s="14" t="s">
        <v>34</v>
      </c>
      <c r="AX153" s="14" t="s">
        <v>85</v>
      </c>
      <c r="AY153" s="254" t="s">
        <v>125</v>
      </c>
    </row>
    <row r="154" s="2" customFormat="1" ht="44.25" customHeight="1">
      <c r="A154" s="37"/>
      <c r="B154" s="38"/>
      <c r="C154" s="218" t="s">
        <v>179</v>
      </c>
      <c r="D154" s="218" t="s">
        <v>127</v>
      </c>
      <c r="E154" s="219" t="s">
        <v>180</v>
      </c>
      <c r="F154" s="220" t="s">
        <v>181</v>
      </c>
      <c r="G154" s="221" t="s">
        <v>182</v>
      </c>
      <c r="H154" s="222">
        <v>1.234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42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131</v>
      </c>
      <c r="AT154" s="230" t="s">
        <v>127</v>
      </c>
      <c r="AU154" s="230" t="s">
        <v>87</v>
      </c>
      <c r="AY154" s="16" t="s">
        <v>125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85</v>
      </c>
      <c r="BK154" s="231">
        <f>ROUND(I154*H154,2)</f>
        <v>0</v>
      </c>
      <c r="BL154" s="16" t="s">
        <v>131</v>
      </c>
      <c r="BM154" s="230" t="s">
        <v>183</v>
      </c>
    </row>
    <row r="155" s="13" customFormat="1">
      <c r="A155" s="13"/>
      <c r="B155" s="232"/>
      <c r="C155" s="233"/>
      <c r="D155" s="234" t="s">
        <v>133</v>
      </c>
      <c r="E155" s="235" t="s">
        <v>1</v>
      </c>
      <c r="F155" s="236" t="s">
        <v>184</v>
      </c>
      <c r="G155" s="233"/>
      <c r="H155" s="237">
        <v>1.234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133</v>
      </c>
      <c r="AU155" s="243" t="s">
        <v>87</v>
      </c>
      <c r="AV155" s="13" t="s">
        <v>87</v>
      </c>
      <c r="AW155" s="13" t="s">
        <v>34</v>
      </c>
      <c r="AX155" s="13" t="s">
        <v>85</v>
      </c>
      <c r="AY155" s="243" t="s">
        <v>125</v>
      </c>
    </row>
    <row r="156" s="2" customFormat="1" ht="37.8" customHeight="1">
      <c r="A156" s="37"/>
      <c r="B156" s="38"/>
      <c r="C156" s="218" t="s">
        <v>185</v>
      </c>
      <c r="D156" s="218" t="s">
        <v>127</v>
      </c>
      <c r="E156" s="219" t="s">
        <v>186</v>
      </c>
      <c r="F156" s="220" t="s">
        <v>187</v>
      </c>
      <c r="G156" s="221" t="s">
        <v>158</v>
      </c>
      <c r="H156" s="222">
        <v>167.13300000000001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42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131</v>
      </c>
      <c r="AT156" s="230" t="s">
        <v>127</v>
      </c>
      <c r="AU156" s="230" t="s">
        <v>87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85</v>
      </c>
      <c r="BK156" s="231">
        <f>ROUND(I156*H156,2)</f>
        <v>0</v>
      </c>
      <c r="BL156" s="16" t="s">
        <v>131</v>
      </c>
      <c r="BM156" s="230" t="s">
        <v>188</v>
      </c>
    </row>
    <row r="157" s="13" customFormat="1">
      <c r="A157" s="13"/>
      <c r="B157" s="232"/>
      <c r="C157" s="233"/>
      <c r="D157" s="234" t="s">
        <v>133</v>
      </c>
      <c r="E157" s="235" t="s">
        <v>1</v>
      </c>
      <c r="F157" s="236" t="s">
        <v>189</v>
      </c>
      <c r="G157" s="233"/>
      <c r="H157" s="237">
        <v>0.213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133</v>
      </c>
      <c r="AU157" s="243" t="s">
        <v>87</v>
      </c>
      <c r="AV157" s="13" t="s">
        <v>87</v>
      </c>
      <c r="AW157" s="13" t="s">
        <v>34</v>
      </c>
      <c r="AX157" s="13" t="s">
        <v>77</v>
      </c>
      <c r="AY157" s="243" t="s">
        <v>125</v>
      </c>
    </row>
    <row r="158" s="13" customFormat="1">
      <c r="A158" s="13"/>
      <c r="B158" s="232"/>
      <c r="C158" s="233"/>
      <c r="D158" s="234" t="s">
        <v>133</v>
      </c>
      <c r="E158" s="235" t="s">
        <v>1</v>
      </c>
      <c r="F158" s="236" t="s">
        <v>190</v>
      </c>
      <c r="G158" s="233"/>
      <c r="H158" s="237">
        <v>0.41999999999999998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133</v>
      </c>
      <c r="AU158" s="243" t="s">
        <v>87</v>
      </c>
      <c r="AV158" s="13" t="s">
        <v>87</v>
      </c>
      <c r="AW158" s="13" t="s">
        <v>34</v>
      </c>
      <c r="AX158" s="13" t="s">
        <v>77</v>
      </c>
      <c r="AY158" s="243" t="s">
        <v>125</v>
      </c>
    </row>
    <row r="159" s="13" customFormat="1">
      <c r="A159" s="13"/>
      <c r="B159" s="232"/>
      <c r="C159" s="233"/>
      <c r="D159" s="234" t="s">
        <v>133</v>
      </c>
      <c r="E159" s="235" t="s">
        <v>1</v>
      </c>
      <c r="F159" s="236" t="s">
        <v>171</v>
      </c>
      <c r="G159" s="233"/>
      <c r="H159" s="237">
        <v>166.5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133</v>
      </c>
      <c r="AU159" s="243" t="s">
        <v>87</v>
      </c>
      <c r="AV159" s="13" t="s">
        <v>87</v>
      </c>
      <c r="AW159" s="13" t="s">
        <v>34</v>
      </c>
      <c r="AX159" s="13" t="s">
        <v>77</v>
      </c>
      <c r="AY159" s="243" t="s">
        <v>125</v>
      </c>
    </row>
    <row r="160" s="14" customFormat="1">
      <c r="A160" s="14"/>
      <c r="B160" s="244"/>
      <c r="C160" s="245"/>
      <c r="D160" s="234" t="s">
        <v>133</v>
      </c>
      <c r="E160" s="246" t="s">
        <v>1</v>
      </c>
      <c r="F160" s="247" t="s">
        <v>149</v>
      </c>
      <c r="G160" s="245"/>
      <c r="H160" s="248">
        <v>167.13300000000001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133</v>
      </c>
      <c r="AU160" s="254" t="s">
        <v>87</v>
      </c>
      <c r="AV160" s="14" t="s">
        <v>131</v>
      </c>
      <c r="AW160" s="14" t="s">
        <v>34</v>
      </c>
      <c r="AX160" s="14" t="s">
        <v>85</v>
      </c>
      <c r="AY160" s="254" t="s">
        <v>125</v>
      </c>
    </row>
    <row r="161" s="2" customFormat="1" ht="37.8" customHeight="1">
      <c r="A161" s="37"/>
      <c r="B161" s="38"/>
      <c r="C161" s="218" t="s">
        <v>191</v>
      </c>
      <c r="D161" s="218" t="s">
        <v>127</v>
      </c>
      <c r="E161" s="219" t="s">
        <v>192</v>
      </c>
      <c r="F161" s="220" t="s">
        <v>193</v>
      </c>
      <c r="G161" s="221" t="s">
        <v>130</v>
      </c>
      <c r="H161" s="222">
        <v>18.667000000000002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42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87</v>
      </c>
      <c r="AY161" s="16" t="s">
        <v>125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85</v>
      </c>
      <c r="BK161" s="231">
        <f>ROUND(I161*H161,2)</f>
        <v>0</v>
      </c>
      <c r="BL161" s="16" t="s">
        <v>131</v>
      </c>
      <c r="BM161" s="230" t="s">
        <v>194</v>
      </c>
    </row>
    <row r="162" s="13" customFormat="1">
      <c r="A162" s="13"/>
      <c r="B162" s="232"/>
      <c r="C162" s="233"/>
      <c r="D162" s="234" t="s">
        <v>133</v>
      </c>
      <c r="E162" s="235" t="s">
        <v>1</v>
      </c>
      <c r="F162" s="236" t="s">
        <v>195</v>
      </c>
      <c r="G162" s="233"/>
      <c r="H162" s="237">
        <v>18.667000000000002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133</v>
      </c>
      <c r="AU162" s="243" t="s">
        <v>87</v>
      </c>
      <c r="AV162" s="13" t="s">
        <v>87</v>
      </c>
      <c r="AW162" s="13" t="s">
        <v>34</v>
      </c>
      <c r="AX162" s="13" t="s">
        <v>85</v>
      </c>
      <c r="AY162" s="243" t="s">
        <v>125</v>
      </c>
    </row>
    <row r="163" s="2" customFormat="1" ht="37.8" customHeight="1">
      <c r="A163" s="37"/>
      <c r="B163" s="38"/>
      <c r="C163" s="218" t="s">
        <v>196</v>
      </c>
      <c r="D163" s="218" t="s">
        <v>127</v>
      </c>
      <c r="E163" s="219" t="s">
        <v>197</v>
      </c>
      <c r="F163" s="220" t="s">
        <v>198</v>
      </c>
      <c r="G163" s="221" t="s">
        <v>130</v>
      </c>
      <c r="H163" s="222">
        <v>18.699999999999999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42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131</v>
      </c>
      <c r="AT163" s="230" t="s">
        <v>127</v>
      </c>
      <c r="AU163" s="230" t="s">
        <v>87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85</v>
      </c>
      <c r="BK163" s="231">
        <f>ROUND(I163*H163,2)</f>
        <v>0</v>
      </c>
      <c r="BL163" s="16" t="s">
        <v>131</v>
      </c>
      <c r="BM163" s="230" t="s">
        <v>199</v>
      </c>
    </row>
    <row r="164" s="13" customFormat="1">
      <c r="A164" s="13"/>
      <c r="B164" s="232"/>
      <c r="C164" s="233"/>
      <c r="D164" s="234" t="s">
        <v>133</v>
      </c>
      <c r="E164" s="235" t="s">
        <v>1</v>
      </c>
      <c r="F164" s="236" t="s">
        <v>200</v>
      </c>
      <c r="G164" s="233"/>
      <c r="H164" s="237">
        <v>18.699999999999999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133</v>
      </c>
      <c r="AU164" s="243" t="s">
        <v>87</v>
      </c>
      <c r="AV164" s="13" t="s">
        <v>87</v>
      </c>
      <c r="AW164" s="13" t="s">
        <v>34</v>
      </c>
      <c r="AX164" s="13" t="s">
        <v>85</v>
      </c>
      <c r="AY164" s="243" t="s">
        <v>125</v>
      </c>
    </row>
    <row r="165" s="2" customFormat="1" ht="16.5" customHeight="1">
      <c r="A165" s="37"/>
      <c r="B165" s="38"/>
      <c r="C165" s="255" t="s">
        <v>201</v>
      </c>
      <c r="D165" s="255" t="s">
        <v>202</v>
      </c>
      <c r="E165" s="256" t="s">
        <v>203</v>
      </c>
      <c r="F165" s="257" t="s">
        <v>204</v>
      </c>
      <c r="G165" s="258" t="s">
        <v>205</v>
      </c>
      <c r="H165" s="259">
        <v>0.56100000000000005</v>
      </c>
      <c r="I165" s="260"/>
      <c r="J165" s="261">
        <f>ROUND(I165*H165,2)</f>
        <v>0</v>
      </c>
      <c r="K165" s="262"/>
      <c r="L165" s="263"/>
      <c r="M165" s="264" t="s">
        <v>1</v>
      </c>
      <c r="N165" s="265" t="s">
        <v>42</v>
      </c>
      <c r="O165" s="90"/>
      <c r="P165" s="228">
        <f>O165*H165</f>
        <v>0</v>
      </c>
      <c r="Q165" s="228">
        <v>0.001</v>
      </c>
      <c r="R165" s="228">
        <f>Q165*H165</f>
        <v>0.00056100000000000008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166</v>
      </c>
      <c r="AT165" s="230" t="s">
        <v>202</v>
      </c>
      <c r="AU165" s="230" t="s">
        <v>87</v>
      </c>
      <c r="AY165" s="16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85</v>
      </c>
      <c r="BK165" s="231">
        <f>ROUND(I165*H165,2)</f>
        <v>0</v>
      </c>
      <c r="BL165" s="16" t="s">
        <v>131</v>
      </c>
      <c r="BM165" s="230" t="s">
        <v>206</v>
      </c>
    </row>
    <row r="166" s="13" customFormat="1">
      <c r="A166" s="13"/>
      <c r="B166" s="232"/>
      <c r="C166" s="233"/>
      <c r="D166" s="234" t="s">
        <v>133</v>
      </c>
      <c r="E166" s="235" t="s">
        <v>1</v>
      </c>
      <c r="F166" s="236" t="s">
        <v>207</v>
      </c>
      <c r="G166" s="233"/>
      <c r="H166" s="237">
        <v>0.56100000000000005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133</v>
      </c>
      <c r="AU166" s="243" t="s">
        <v>87</v>
      </c>
      <c r="AV166" s="13" t="s">
        <v>87</v>
      </c>
      <c r="AW166" s="13" t="s">
        <v>34</v>
      </c>
      <c r="AX166" s="13" t="s">
        <v>85</v>
      </c>
      <c r="AY166" s="243" t="s">
        <v>125</v>
      </c>
    </row>
    <row r="167" s="2" customFormat="1" ht="33" customHeight="1">
      <c r="A167" s="37"/>
      <c r="B167" s="38"/>
      <c r="C167" s="218" t="s">
        <v>8</v>
      </c>
      <c r="D167" s="218" t="s">
        <v>127</v>
      </c>
      <c r="E167" s="219" t="s">
        <v>208</v>
      </c>
      <c r="F167" s="220" t="s">
        <v>209</v>
      </c>
      <c r="G167" s="221" t="s">
        <v>130</v>
      </c>
      <c r="H167" s="222">
        <v>119.2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42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210</v>
      </c>
      <c r="AT167" s="230" t="s">
        <v>127</v>
      </c>
      <c r="AU167" s="230" t="s">
        <v>87</v>
      </c>
      <c r="AY167" s="16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85</v>
      </c>
      <c r="BK167" s="231">
        <f>ROUND(I167*H167,2)</f>
        <v>0</v>
      </c>
      <c r="BL167" s="16" t="s">
        <v>210</v>
      </c>
      <c r="BM167" s="230" t="s">
        <v>211</v>
      </c>
    </row>
    <row r="168" s="13" customFormat="1">
      <c r="A168" s="13"/>
      <c r="B168" s="232"/>
      <c r="C168" s="233"/>
      <c r="D168" s="234" t="s">
        <v>133</v>
      </c>
      <c r="E168" s="235" t="s">
        <v>1</v>
      </c>
      <c r="F168" s="236" t="s">
        <v>212</v>
      </c>
      <c r="G168" s="233"/>
      <c r="H168" s="237">
        <v>50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133</v>
      </c>
      <c r="AU168" s="243" t="s">
        <v>87</v>
      </c>
      <c r="AV168" s="13" t="s">
        <v>87</v>
      </c>
      <c r="AW168" s="13" t="s">
        <v>34</v>
      </c>
      <c r="AX168" s="13" t="s">
        <v>77</v>
      </c>
      <c r="AY168" s="243" t="s">
        <v>125</v>
      </c>
    </row>
    <row r="169" s="13" customFormat="1">
      <c r="A169" s="13"/>
      <c r="B169" s="232"/>
      <c r="C169" s="233"/>
      <c r="D169" s="234" t="s">
        <v>133</v>
      </c>
      <c r="E169" s="235" t="s">
        <v>1</v>
      </c>
      <c r="F169" s="236" t="s">
        <v>213</v>
      </c>
      <c r="G169" s="233"/>
      <c r="H169" s="237">
        <v>57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133</v>
      </c>
      <c r="AU169" s="243" t="s">
        <v>87</v>
      </c>
      <c r="AV169" s="13" t="s">
        <v>87</v>
      </c>
      <c r="AW169" s="13" t="s">
        <v>34</v>
      </c>
      <c r="AX169" s="13" t="s">
        <v>77</v>
      </c>
      <c r="AY169" s="243" t="s">
        <v>125</v>
      </c>
    </row>
    <row r="170" s="13" customFormat="1">
      <c r="A170" s="13"/>
      <c r="B170" s="232"/>
      <c r="C170" s="233"/>
      <c r="D170" s="234" t="s">
        <v>133</v>
      </c>
      <c r="E170" s="235" t="s">
        <v>1</v>
      </c>
      <c r="F170" s="236" t="s">
        <v>214</v>
      </c>
      <c r="G170" s="233"/>
      <c r="H170" s="237">
        <v>12.199999999999999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133</v>
      </c>
      <c r="AU170" s="243" t="s">
        <v>87</v>
      </c>
      <c r="AV170" s="13" t="s">
        <v>87</v>
      </c>
      <c r="AW170" s="13" t="s">
        <v>34</v>
      </c>
      <c r="AX170" s="13" t="s">
        <v>77</v>
      </c>
      <c r="AY170" s="243" t="s">
        <v>125</v>
      </c>
    </row>
    <row r="171" s="14" customFormat="1">
      <c r="A171" s="14"/>
      <c r="B171" s="244"/>
      <c r="C171" s="245"/>
      <c r="D171" s="234" t="s">
        <v>133</v>
      </c>
      <c r="E171" s="246" t="s">
        <v>1</v>
      </c>
      <c r="F171" s="247" t="s">
        <v>149</v>
      </c>
      <c r="G171" s="245"/>
      <c r="H171" s="248">
        <v>119.2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133</v>
      </c>
      <c r="AU171" s="254" t="s">
        <v>87</v>
      </c>
      <c r="AV171" s="14" t="s">
        <v>131</v>
      </c>
      <c r="AW171" s="14" t="s">
        <v>34</v>
      </c>
      <c r="AX171" s="14" t="s">
        <v>85</v>
      </c>
      <c r="AY171" s="254" t="s">
        <v>125</v>
      </c>
    </row>
    <row r="172" s="2" customFormat="1" ht="44.25" customHeight="1">
      <c r="A172" s="37"/>
      <c r="B172" s="38"/>
      <c r="C172" s="218" t="s">
        <v>215</v>
      </c>
      <c r="D172" s="218" t="s">
        <v>127</v>
      </c>
      <c r="E172" s="219" t="s">
        <v>216</v>
      </c>
      <c r="F172" s="220" t="s">
        <v>217</v>
      </c>
      <c r="G172" s="221" t="s">
        <v>130</v>
      </c>
      <c r="H172" s="222">
        <v>18.699999999999999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42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131</v>
      </c>
      <c r="AT172" s="230" t="s">
        <v>127</v>
      </c>
      <c r="AU172" s="230" t="s">
        <v>87</v>
      </c>
      <c r="AY172" s="16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85</v>
      </c>
      <c r="BK172" s="231">
        <f>ROUND(I172*H172,2)</f>
        <v>0</v>
      </c>
      <c r="BL172" s="16" t="s">
        <v>131</v>
      </c>
      <c r="BM172" s="230" t="s">
        <v>218</v>
      </c>
    </row>
    <row r="173" s="13" customFormat="1">
      <c r="A173" s="13"/>
      <c r="B173" s="232"/>
      <c r="C173" s="233"/>
      <c r="D173" s="234" t="s">
        <v>133</v>
      </c>
      <c r="E173" s="235" t="s">
        <v>1</v>
      </c>
      <c r="F173" s="236" t="s">
        <v>200</v>
      </c>
      <c r="G173" s="233"/>
      <c r="H173" s="237">
        <v>18.699999999999999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133</v>
      </c>
      <c r="AU173" s="243" t="s">
        <v>87</v>
      </c>
      <c r="AV173" s="13" t="s">
        <v>87</v>
      </c>
      <c r="AW173" s="13" t="s">
        <v>34</v>
      </c>
      <c r="AX173" s="13" t="s">
        <v>85</v>
      </c>
      <c r="AY173" s="243" t="s">
        <v>125</v>
      </c>
    </row>
    <row r="174" s="2" customFormat="1" ht="33" customHeight="1">
      <c r="A174" s="37"/>
      <c r="B174" s="38"/>
      <c r="C174" s="218" t="s">
        <v>219</v>
      </c>
      <c r="D174" s="218" t="s">
        <v>127</v>
      </c>
      <c r="E174" s="219" t="s">
        <v>220</v>
      </c>
      <c r="F174" s="220" t="s">
        <v>221</v>
      </c>
      <c r="G174" s="221" t="s">
        <v>130</v>
      </c>
      <c r="H174" s="222">
        <v>18.699999999999999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42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131</v>
      </c>
      <c r="AT174" s="230" t="s">
        <v>127</v>
      </c>
      <c r="AU174" s="230" t="s">
        <v>87</v>
      </c>
      <c r="AY174" s="16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85</v>
      </c>
      <c r="BK174" s="231">
        <f>ROUND(I174*H174,2)</f>
        <v>0</v>
      </c>
      <c r="BL174" s="16" t="s">
        <v>131</v>
      </c>
      <c r="BM174" s="230" t="s">
        <v>222</v>
      </c>
    </row>
    <row r="175" s="13" customFormat="1">
      <c r="A175" s="13"/>
      <c r="B175" s="232"/>
      <c r="C175" s="233"/>
      <c r="D175" s="234" t="s">
        <v>133</v>
      </c>
      <c r="E175" s="235" t="s">
        <v>1</v>
      </c>
      <c r="F175" s="236" t="s">
        <v>200</v>
      </c>
      <c r="G175" s="233"/>
      <c r="H175" s="237">
        <v>18.699999999999999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133</v>
      </c>
      <c r="AU175" s="243" t="s">
        <v>87</v>
      </c>
      <c r="AV175" s="13" t="s">
        <v>87</v>
      </c>
      <c r="AW175" s="13" t="s">
        <v>34</v>
      </c>
      <c r="AX175" s="13" t="s">
        <v>85</v>
      </c>
      <c r="AY175" s="243" t="s">
        <v>125</v>
      </c>
    </row>
    <row r="176" s="2" customFormat="1" ht="24.15" customHeight="1">
      <c r="A176" s="37"/>
      <c r="B176" s="38"/>
      <c r="C176" s="218" t="s">
        <v>223</v>
      </c>
      <c r="D176" s="218" t="s">
        <v>127</v>
      </c>
      <c r="E176" s="219" t="s">
        <v>224</v>
      </c>
      <c r="F176" s="220" t="s">
        <v>225</v>
      </c>
      <c r="G176" s="221" t="s">
        <v>130</v>
      </c>
      <c r="H176" s="222">
        <v>18.699999999999999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42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131</v>
      </c>
      <c r="AT176" s="230" t="s">
        <v>127</v>
      </c>
      <c r="AU176" s="230" t="s">
        <v>87</v>
      </c>
      <c r="AY176" s="16" t="s">
        <v>125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85</v>
      </c>
      <c r="BK176" s="231">
        <f>ROUND(I176*H176,2)</f>
        <v>0</v>
      </c>
      <c r="BL176" s="16" t="s">
        <v>131</v>
      </c>
      <c r="BM176" s="230" t="s">
        <v>226</v>
      </c>
    </row>
    <row r="177" s="13" customFormat="1">
      <c r="A177" s="13"/>
      <c r="B177" s="232"/>
      <c r="C177" s="233"/>
      <c r="D177" s="234" t="s">
        <v>133</v>
      </c>
      <c r="E177" s="235" t="s">
        <v>1</v>
      </c>
      <c r="F177" s="236" t="s">
        <v>200</v>
      </c>
      <c r="G177" s="233"/>
      <c r="H177" s="237">
        <v>18.699999999999999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133</v>
      </c>
      <c r="AU177" s="243" t="s">
        <v>87</v>
      </c>
      <c r="AV177" s="13" t="s">
        <v>87</v>
      </c>
      <c r="AW177" s="13" t="s">
        <v>34</v>
      </c>
      <c r="AX177" s="13" t="s">
        <v>85</v>
      </c>
      <c r="AY177" s="243" t="s">
        <v>125</v>
      </c>
    </row>
    <row r="178" s="2" customFormat="1" ht="21.75" customHeight="1">
      <c r="A178" s="37"/>
      <c r="B178" s="38"/>
      <c r="C178" s="218" t="s">
        <v>227</v>
      </c>
      <c r="D178" s="218" t="s">
        <v>127</v>
      </c>
      <c r="E178" s="219" t="s">
        <v>228</v>
      </c>
      <c r="F178" s="220" t="s">
        <v>229</v>
      </c>
      <c r="G178" s="221" t="s">
        <v>158</v>
      </c>
      <c r="H178" s="222">
        <v>0.56100000000000005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42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131</v>
      </c>
      <c r="AT178" s="230" t="s">
        <v>127</v>
      </c>
      <c r="AU178" s="230" t="s">
        <v>87</v>
      </c>
      <c r="AY178" s="16" t="s">
        <v>125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85</v>
      </c>
      <c r="BK178" s="231">
        <f>ROUND(I178*H178,2)</f>
        <v>0</v>
      </c>
      <c r="BL178" s="16" t="s">
        <v>131</v>
      </c>
      <c r="BM178" s="230" t="s">
        <v>230</v>
      </c>
    </row>
    <row r="179" s="13" customFormat="1">
      <c r="A179" s="13"/>
      <c r="B179" s="232"/>
      <c r="C179" s="233"/>
      <c r="D179" s="234" t="s">
        <v>133</v>
      </c>
      <c r="E179" s="235" t="s">
        <v>1</v>
      </c>
      <c r="F179" s="236" t="s">
        <v>231</v>
      </c>
      <c r="G179" s="233"/>
      <c r="H179" s="237">
        <v>0.56100000000000005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133</v>
      </c>
      <c r="AU179" s="243" t="s">
        <v>87</v>
      </c>
      <c r="AV179" s="13" t="s">
        <v>87</v>
      </c>
      <c r="AW179" s="13" t="s">
        <v>34</v>
      </c>
      <c r="AX179" s="13" t="s">
        <v>85</v>
      </c>
      <c r="AY179" s="243" t="s">
        <v>125</v>
      </c>
    </row>
    <row r="180" s="2" customFormat="1" ht="24.15" customHeight="1">
      <c r="A180" s="37"/>
      <c r="B180" s="38"/>
      <c r="C180" s="218" t="s">
        <v>232</v>
      </c>
      <c r="D180" s="218" t="s">
        <v>127</v>
      </c>
      <c r="E180" s="219" t="s">
        <v>233</v>
      </c>
      <c r="F180" s="220" t="s">
        <v>234</v>
      </c>
      <c r="G180" s="221" t="s">
        <v>158</v>
      </c>
      <c r="H180" s="222">
        <v>0.56100000000000005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42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131</v>
      </c>
      <c r="AT180" s="230" t="s">
        <v>127</v>
      </c>
      <c r="AU180" s="230" t="s">
        <v>87</v>
      </c>
      <c r="AY180" s="16" t="s">
        <v>125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85</v>
      </c>
      <c r="BK180" s="231">
        <f>ROUND(I180*H180,2)</f>
        <v>0</v>
      </c>
      <c r="BL180" s="16" t="s">
        <v>131</v>
      </c>
      <c r="BM180" s="230" t="s">
        <v>235</v>
      </c>
    </row>
    <row r="181" s="13" customFormat="1">
      <c r="A181" s="13"/>
      <c r="B181" s="232"/>
      <c r="C181" s="233"/>
      <c r="D181" s="234" t="s">
        <v>133</v>
      </c>
      <c r="E181" s="235" t="s">
        <v>1</v>
      </c>
      <c r="F181" s="236" t="s">
        <v>231</v>
      </c>
      <c r="G181" s="233"/>
      <c r="H181" s="237">
        <v>0.56100000000000005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133</v>
      </c>
      <c r="AU181" s="243" t="s">
        <v>87</v>
      </c>
      <c r="AV181" s="13" t="s">
        <v>87</v>
      </c>
      <c r="AW181" s="13" t="s">
        <v>34</v>
      </c>
      <c r="AX181" s="13" t="s">
        <v>85</v>
      </c>
      <c r="AY181" s="243" t="s">
        <v>125</v>
      </c>
    </row>
    <row r="182" s="12" customFormat="1" ht="22.8" customHeight="1">
      <c r="A182" s="12"/>
      <c r="B182" s="202"/>
      <c r="C182" s="203"/>
      <c r="D182" s="204" t="s">
        <v>76</v>
      </c>
      <c r="E182" s="216" t="s">
        <v>87</v>
      </c>
      <c r="F182" s="216" t="s">
        <v>236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SUM(P183:P184)</f>
        <v>0</v>
      </c>
      <c r="Q182" s="210"/>
      <c r="R182" s="211">
        <f>SUM(R183:R184)</f>
        <v>0</v>
      </c>
      <c r="S182" s="210"/>
      <c r="T182" s="212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85</v>
      </c>
      <c r="AT182" s="214" t="s">
        <v>76</v>
      </c>
      <c r="AU182" s="214" t="s">
        <v>85</v>
      </c>
      <c r="AY182" s="213" t="s">
        <v>125</v>
      </c>
      <c r="BK182" s="215">
        <f>SUM(BK183:BK184)</f>
        <v>0</v>
      </c>
    </row>
    <row r="183" s="2" customFormat="1" ht="44.25" customHeight="1">
      <c r="A183" s="37"/>
      <c r="B183" s="38"/>
      <c r="C183" s="218" t="s">
        <v>7</v>
      </c>
      <c r="D183" s="218" t="s">
        <v>127</v>
      </c>
      <c r="E183" s="219" t="s">
        <v>237</v>
      </c>
      <c r="F183" s="220" t="s">
        <v>238</v>
      </c>
      <c r="G183" s="221" t="s">
        <v>158</v>
      </c>
      <c r="H183" s="222">
        <v>1.3500000000000001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42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131</v>
      </c>
      <c r="AT183" s="230" t="s">
        <v>127</v>
      </c>
      <c r="AU183" s="230" t="s">
        <v>87</v>
      </c>
      <c r="AY183" s="16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85</v>
      </c>
      <c r="BK183" s="231">
        <f>ROUND(I183*H183,2)</f>
        <v>0</v>
      </c>
      <c r="BL183" s="16" t="s">
        <v>131</v>
      </c>
      <c r="BM183" s="230" t="s">
        <v>239</v>
      </c>
    </row>
    <row r="184" s="13" customFormat="1">
      <c r="A184" s="13"/>
      <c r="B184" s="232"/>
      <c r="C184" s="233"/>
      <c r="D184" s="234" t="s">
        <v>133</v>
      </c>
      <c r="E184" s="235" t="s">
        <v>1</v>
      </c>
      <c r="F184" s="236" t="s">
        <v>240</v>
      </c>
      <c r="G184" s="233"/>
      <c r="H184" s="237">
        <v>1.3500000000000001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87</v>
      </c>
      <c r="AV184" s="13" t="s">
        <v>87</v>
      </c>
      <c r="AW184" s="13" t="s">
        <v>34</v>
      </c>
      <c r="AX184" s="13" t="s">
        <v>85</v>
      </c>
      <c r="AY184" s="243" t="s">
        <v>125</v>
      </c>
    </row>
    <row r="185" s="12" customFormat="1" ht="22.8" customHeight="1">
      <c r="A185" s="12"/>
      <c r="B185" s="202"/>
      <c r="C185" s="203"/>
      <c r="D185" s="204" t="s">
        <v>76</v>
      </c>
      <c r="E185" s="216" t="s">
        <v>150</v>
      </c>
      <c r="F185" s="216" t="s">
        <v>241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SUM(P186:P240)</f>
        <v>0</v>
      </c>
      <c r="Q185" s="210"/>
      <c r="R185" s="211">
        <f>SUM(R186:R240)</f>
        <v>54.674966999999995</v>
      </c>
      <c r="S185" s="210"/>
      <c r="T185" s="212">
        <f>SUM(T186:T240)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85</v>
      </c>
      <c r="AT185" s="214" t="s">
        <v>76</v>
      </c>
      <c r="AU185" s="214" t="s">
        <v>85</v>
      </c>
      <c r="AY185" s="213" t="s">
        <v>125</v>
      </c>
      <c r="BK185" s="215">
        <f>SUM(BK186:BK240)</f>
        <v>0</v>
      </c>
    </row>
    <row r="186" s="2" customFormat="1" ht="24.15" customHeight="1">
      <c r="A186" s="37"/>
      <c r="B186" s="38"/>
      <c r="C186" s="218" t="s">
        <v>242</v>
      </c>
      <c r="D186" s="218" t="s">
        <v>127</v>
      </c>
      <c r="E186" s="219" t="s">
        <v>243</v>
      </c>
      <c r="F186" s="220" t="s">
        <v>244</v>
      </c>
      <c r="G186" s="221" t="s">
        <v>130</v>
      </c>
      <c r="H186" s="222">
        <v>12.199999999999999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42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131</v>
      </c>
      <c r="AT186" s="230" t="s">
        <v>127</v>
      </c>
      <c r="AU186" s="230" t="s">
        <v>87</v>
      </c>
      <c r="AY186" s="16" t="s">
        <v>125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85</v>
      </c>
      <c r="BK186" s="231">
        <f>ROUND(I186*H186,2)</f>
        <v>0</v>
      </c>
      <c r="BL186" s="16" t="s">
        <v>131</v>
      </c>
      <c r="BM186" s="230" t="s">
        <v>245</v>
      </c>
    </row>
    <row r="187" s="13" customFormat="1">
      <c r="A187" s="13"/>
      <c r="B187" s="232"/>
      <c r="C187" s="233"/>
      <c r="D187" s="234" t="s">
        <v>133</v>
      </c>
      <c r="E187" s="235" t="s">
        <v>1</v>
      </c>
      <c r="F187" s="236" t="s">
        <v>246</v>
      </c>
      <c r="G187" s="233"/>
      <c r="H187" s="237">
        <v>12.199999999999999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133</v>
      </c>
      <c r="AU187" s="243" t="s">
        <v>87</v>
      </c>
      <c r="AV187" s="13" t="s">
        <v>87</v>
      </c>
      <c r="AW187" s="13" t="s">
        <v>34</v>
      </c>
      <c r="AX187" s="13" t="s">
        <v>85</v>
      </c>
      <c r="AY187" s="243" t="s">
        <v>125</v>
      </c>
    </row>
    <row r="188" s="2" customFormat="1" ht="24.15" customHeight="1">
      <c r="A188" s="37"/>
      <c r="B188" s="38"/>
      <c r="C188" s="218" t="s">
        <v>247</v>
      </c>
      <c r="D188" s="218" t="s">
        <v>127</v>
      </c>
      <c r="E188" s="219" t="s">
        <v>248</v>
      </c>
      <c r="F188" s="220" t="s">
        <v>249</v>
      </c>
      <c r="G188" s="221" t="s">
        <v>130</v>
      </c>
      <c r="H188" s="222">
        <v>12.199999999999999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42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131</v>
      </c>
      <c r="AT188" s="230" t="s">
        <v>127</v>
      </c>
      <c r="AU188" s="230" t="s">
        <v>87</v>
      </c>
      <c r="AY188" s="16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85</v>
      </c>
      <c r="BK188" s="231">
        <f>ROUND(I188*H188,2)</f>
        <v>0</v>
      </c>
      <c r="BL188" s="16" t="s">
        <v>131</v>
      </c>
      <c r="BM188" s="230" t="s">
        <v>250</v>
      </c>
    </row>
    <row r="189" s="13" customFormat="1">
      <c r="A189" s="13"/>
      <c r="B189" s="232"/>
      <c r="C189" s="233"/>
      <c r="D189" s="234" t="s">
        <v>133</v>
      </c>
      <c r="E189" s="235" t="s">
        <v>1</v>
      </c>
      <c r="F189" s="236" t="s">
        <v>251</v>
      </c>
      <c r="G189" s="233"/>
      <c r="H189" s="237">
        <v>12.199999999999999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133</v>
      </c>
      <c r="AU189" s="243" t="s">
        <v>87</v>
      </c>
      <c r="AV189" s="13" t="s">
        <v>87</v>
      </c>
      <c r="AW189" s="13" t="s">
        <v>34</v>
      </c>
      <c r="AX189" s="13" t="s">
        <v>85</v>
      </c>
      <c r="AY189" s="243" t="s">
        <v>125</v>
      </c>
    </row>
    <row r="190" s="2" customFormat="1" ht="44.25" customHeight="1">
      <c r="A190" s="37"/>
      <c r="B190" s="38"/>
      <c r="C190" s="218" t="s">
        <v>252</v>
      </c>
      <c r="D190" s="218" t="s">
        <v>127</v>
      </c>
      <c r="E190" s="219" t="s">
        <v>253</v>
      </c>
      <c r="F190" s="220" t="s">
        <v>254</v>
      </c>
      <c r="G190" s="221" t="s">
        <v>130</v>
      </c>
      <c r="H190" s="222">
        <v>12.199999999999999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42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131</v>
      </c>
      <c r="AT190" s="230" t="s">
        <v>127</v>
      </c>
      <c r="AU190" s="230" t="s">
        <v>87</v>
      </c>
      <c r="AY190" s="16" t="s">
        <v>125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85</v>
      </c>
      <c r="BK190" s="231">
        <f>ROUND(I190*H190,2)</f>
        <v>0</v>
      </c>
      <c r="BL190" s="16" t="s">
        <v>131</v>
      </c>
      <c r="BM190" s="230" t="s">
        <v>255</v>
      </c>
    </row>
    <row r="191" s="13" customFormat="1">
      <c r="A191" s="13"/>
      <c r="B191" s="232"/>
      <c r="C191" s="233"/>
      <c r="D191" s="234" t="s">
        <v>133</v>
      </c>
      <c r="E191" s="235" t="s">
        <v>1</v>
      </c>
      <c r="F191" s="236" t="s">
        <v>256</v>
      </c>
      <c r="G191" s="233"/>
      <c r="H191" s="237">
        <v>12.199999999999999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133</v>
      </c>
      <c r="AU191" s="243" t="s">
        <v>87</v>
      </c>
      <c r="AV191" s="13" t="s">
        <v>87</v>
      </c>
      <c r="AW191" s="13" t="s">
        <v>34</v>
      </c>
      <c r="AX191" s="13" t="s">
        <v>85</v>
      </c>
      <c r="AY191" s="243" t="s">
        <v>125</v>
      </c>
    </row>
    <row r="192" s="2" customFormat="1" ht="33" customHeight="1">
      <c r="A192" s="37"/>
      <c r="B192" s="38"/>
      <c r="C192" s="218" t="s">
        <v>257</v>
      </c>
      <c r="D192" s="218" t="s">
        <v>127</v>
      </c>
      <c r="E192" s="219" t="s">
        <v>258</v>
      </c>
      <c r="F192" s="220" t="s">
        <v>259</v>
      </c>
      <c r="G192" s="221" t="s">
        <v>130</v>
      </c>
      <c r="H192" s="222">
        <v>12.199999999999999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42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131</v>
      </c>
      <c r="AT192" s="230" t="s">
        <v>127</v>
      </c>
      <c r="AU192" s="230" t="s">
        <v>87</v>
      </c>
      <c r="AY192" s="16" t="s">
        <v>125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85</v>
      </c>
      <c r="BK192" s="231">
        <f>ROUND(I192*H192,2)</f>
        <v>0</v>
      </c>
      <c r="BL192" s="16" t="s">
        <v>131</v>
      </c>
      <c r="BM192" s="230" t="s">
        <v>260</v>
      </c>
    </row>
    <row r="193" s="13" customFormat="1">
      <c r="A193" s="13"/>
      <c r="B193" s="232"/>
      <c r="C193" s="233"/>
      <c r="D193" s="234" t="s">
        <v>133</v>
      </c>
      <c r="E193" s="235" t="s">
        <v>1</v>
      </c>
      <c r="F193" s="236" t="s">
        <v>261</v>
      </c>
      <c r="G193" s="233"/>
      <c r="H193" s="237">
        <v>12.199999999999999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133</v>
      </c>
      <c r="AU193" s="243" t="s">
        <v>87</v>
      </c>
      <c r="AV193" s="13" t="s">
        <v>87</v>
      </c>
      <c r="AW193" s="13" t="s">
        <v>34</v>
      </c>
      <c r="AX193" s="13" t="s">
        <v>85</v>
      </c>
      <c r="AY193" s="243" t="s">
        <v>125</v>
      </c>
    </row>
    <row r="194" s="2" customFormat="1" ht="33" customHeight="1">
      <c r="A194" s="37"/>
      <c r="B194" s="38"/>
      <c r="C194" s="218" t="s">
        <v>262</v>
      </c>
      <c r="D194" s="218" t="s">
        <v>127</v>
      </c>
      <c r="E194" s="219" t="s">
        <v>263</v>
      </c>
      <c r="F194" s="220" t="s">
        <v>264</v>
      </c>
      <c r="G194" s="221" t="s">
        <v>130</v>
      </c>
      <c r="H194" s="222">
        <v>57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42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131</v>
      </c>
      <c r="AT194" s="230" t="s">
        <v>127</v>
      </c>
      <c r="AU194" s="230" t="s">
        <v>87</v>
      </c>
      <c r="AY194" s="16" t="s">
        <v>125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85</v>
      </c>
      <c r="BK194" s="231">
        <f>ROUND(I194*H194,2)</f>
        <v>0</v>
      </c>
      <c r="BL194" s="16" t="s">
        <v>131</v>
      </c>
      <c r="BM194" s="230" t="s">
        <v>265</v>
      </c>
    </row>
    <row r="195" s="13" customFormat="1">
      <c r="A195" s="13"/>
      <c r="B195" s="232"/>
      <c r="C195" s="233"/>
      <c r="D195" s="234" t="s">
        <v>133</v>
      </c>
      <c r="E195" s="235" t="s">
        <v>1</v>
      </c>
      <c r="F195" s="236" t="s">
        <v>266</v>
      </c>
      <c r="G195" s="233"/>
      <c r="H195" s="237">
        <v>57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133</v>
      </c>
      <c r="AU195" s="243" t="s">
        <v>87</v>
      </c>
      <c r="AV195" s="13" t="s">
        <v>87</v>
      </c>
      <c r="AW195" s="13" t="s">
        <v>34</v>
      </c>
      <c r="AX195" s="13" t="s">
        <v>85</v>
      </c>
      <c r="AY195" s="243" t="s">
        <v>125</v>
      </c>
    </row>
    <row r="196" s="2" customFormat="1" ht="33" customHeight="1">
      <c r="A196" s="37"/>
      <c r="B196" s="38"/>
      <c r="C196" s="218" t="s">
        <v>267</v>
      </c>
      <c r="D196" s="218" t="s">
        <v>127</v>
      </c>
      <c r="E196" s="219" t="s">
        <v>268</v>
      </c>
      <c r="F196" s="220" t="s">
        <v>269</v>
      </c>
      <c r="G196" s="221" t="s">
        <v>130</v>
      </c>
      <c r="H196" s="222">
        <v>50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42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131</v>
      </c>
      <c r="AT196" s="230" t="s">
        <v>127</v>
      </c>
      <c r="AU196" s="230" t="s">
        <v>87</v>
      </c>
      <c r="AY196" s="16" t="s">
        <v>125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85</v>
      </c>
      <c r="BK196" s="231">
        <f>ROUND(I196*H196,2)</f>
        <v>0</v>
      </c>
      <c r="BL196" s="16" t="s">
        <v>131</v>
      </c>
      <c r="BM196" s="230" t="s">
        <v>270</v>
      </c>
    </row>
    <row r="197" s="13" customFormat="1">
      <c r="A197" s="13"/>
      <c r="B197" s="232"/>
      <c r="C197" s="233"/>
      <c r="D197" s="234" t="s">
        <v>133</v>
      </c>
      <c r="E197" s="235" t="s">
        <v>1</v>
      </c>
      <c r="F197" s="236" t="s">
        <v>271</v>
      </c>
      <c r="G197" s="233"/>
      <c r="H197" s="237">
        <v>50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133</v>
      </c>
      <c r="AU197" s="243" t="s">
        <v>87</v>
      </c>
      <c r="AV197" s="13" t="s">
        <v>87</v>
      </c>
      <c r="AW197" s="13" t="s">
        <v>34</v>
      </c>
      <c r="AX197" s="13" t="s">
        <v>85</v>
      </c>
      <c r="AY197" s="243" t="s">
        <v>125</v>
      </c>
    </row>
    <row r="198" s="2" customFormat="1" ht="37.8" customHeight="1">
      <c r="A198" s="37"/>
      <c r="B198" s="38"/>
      <c r="C198" s="218" t="s">
        <v>272</v>
      </c>
      <c r="D198" s="218" t="s">
        <v>127</v>
      </c>
      <c r="E198" s="219" t="s">
        <v>273</v>
      </c>
      <c r="F198" s="220" t="s">
        <v>274</v>
      </c>
      <c r="G198" s="221" t="s">
        <v>130</v>
      </c>
      <c r="H198" s="222">
        <v>12.199999999999999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42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131</v>
      </c>
      <c r="AT198" s="230" t="s">
        <v>127</v>
      </c>
      <c r="AU198" s="230" t="s">
        <v>87</v>
      </c>
      <c r="AY198" s="16" t="s">
        <v>125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85</v>
      </c>
      <c r="BK198" s="231">
        <f>ROUND(I198*H198,2)</f>
        <v>0</v>
      </c>
      <c r="BL198" s="16" t="s">
        <v>131</v>
      </c>
      <c r="BM198" s="230" t="s">
        <v>275</v>
      </c>
    </row>
    <row r="199" s="13" customFormat="1">
      <c r="A199" s="13"/>
      <c r="B199" s="232"/>
      <c r="C199" s="233"/>
      <c r="D199" s="234" t="s">
        <v>133</v>
      </c>
      <c r="E199" s="235" t="s">
        <v>1</v>
      </c>
      <c r="F199" s="236" t="s">
        <v>261</v>
      </c>
      <c r="G199" s="233"/>
      <c r="H199" s="237">
        <v>12.199999999999999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133</v>
      </c>
      <c r="AU199" s="243" t="s">
        <v>87</v>
      </c>
      <c r="AV199" s="13" t="s">
        <v>87</v>
      </c>
      <c r="AW199" s="13" t="s">
        <v>34</v>
      </c>
      <c r="AX199" s="13" t="s">
        <v>85</v>
      </c>
      <c r="AY199" s="243" t="s">
        <v>125</v>
      </c>
    </row>
    <row r="200" s="2" customFormat="1" ht="37.8" customHeight="1">
      <c r="A200" s="37"/>
      <c r="B200" s="38"/>
      <c r="C200" s="218" t="s">
        <v>276</v>
      </c>
      <c r="D200" s="218" t="s">
        <v>127</v>
      </c>
      <c r="E200" s="219" t="s">
        <v>277</v>
      </c>
      <c r="F200" s="220" t="s">
        <v>278</v>
      </c>
      <c r="G200" s="221" t="s">
        <v>130</v>
      </c>
      <c r="H200" s="222">
        <v>12.199999999999999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42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131</v>
      </c>
      <c r="AT200" s="230" t="s">
        <v>127</v>
      </c>
      <c r="AU200" s="230" t="s">
        <v>87</v>
      </c>
      <c r="AY200" s="16" t="s">
        <v>125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85</v>
      </c>
      <c r="BK200" s="231">
        <f>ROUND(I200*H200,2)</f>
        <v>0</v>
      </c>
      <c r="BL200" s="16" t="s">
        <v>131</v>
      </c>
      <c r="BM200" s="230" t="s">
        <v>279</v>
      </c>
    </row>
    <row r="201" s="13" customFormat="1">
      <c r="A201" s="13"/>
      <c r="B201" s="232"/>
      <c r="C201" s="233"/>
      <c r="D201" s="234" t="s">
        <v>133</v>
      </c>
      <c r="E201" s="235" t="s">
        <v>1</v>
      </c>
      <c r="F201" s="236" t="s">
        <v>261</v>
      </c>
      <c r="G201" s="233"/>
      <c r="H201" s="237">
        <v>12.199999999999999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133</v>
      </c>
      <c r="AU201" s="243" t="s">
        <v>87</v>
      </c>
      <c r="AV201" s="13" t="s">
        <v>87</v>
      </c>
      <c r="AW201" s="13" t="s">
        <v>34</v>
      </c>
      <c r="AX201" s="13" t="s">
        <v>85</v>
      </c>
      <c r="AY201" s="243" t="s">
        <v>125</v>
      </c>
    </row>
    <row r="202" s="2" customFormat="1" ht="49.05" customHeight="1">
      <c r="A202" s="37"/>
      <c r="B202" s="38"/>
      <c r="C202" s="218" t="s">
        <v>280</v>
      </c>
      <c r="D202" s="218" t="s">
        <v>127</v>
      </c>
      <c r="E202" s="219" t="s">
        <v>281</v>
      </c>
      <c r="F202" s="220" t="s">
        <v>282</v>
      </c>
      <c r="G202" s="221" t="s">
        <v>130</v>
      </c>
      <c r="H202" s="222">
        <v>5.4500000000000002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42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131</v>
      </c>
      <c r="AT202" s="230" t="s">
        <v>127</v>
      </c>
      <c r="AU202" s="230" t="s">
        <v>87</v>
      </c>
      <c r="AY202" s="16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85</v>
      </c>
      <c r="BK202" s="231">
        <f>ROUND(I202*H202,2)</f>
        <v>0</v>
      </c>
      <c r="BL202" s="16" t="s">
        <v>131</v>
      </c>
      <c r="BM202" s="230" t="s">
        <v>283</v>
      </c>
    </row>
    <row r="203" s="13" customFormat="1">
      <c r="A203" s="13"/>
      <c r="B203" s="232"/>
      <c r="C203" s="233"/>
      <c r="D203" s="234" t="s">
        <v>133</v>
      </c>
      <c r="E203" s="235" t="s">
        <v>1</v>
      </c>
      <c r="F203" s="236" t="s">
        <v>284</v>
      </c>
      <c r="G203" s="233"/>
      <c r="H203" s="237">
        <v>5.4500000000000002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133</v>
      </c>
      <c r="AU203" s="243" t="s">
        <v>87</v>
      </c>
      <c r="AV203" s="13" t="s">
        <v>87</v>
      </c>
      <c r="AW203" s="13" t="s">
        <v>34</v>
      </c>
      <c r="AX203" s="13" t="s">
        <v>85</v>
      </c>
      <c r="AY203" s="243" t="s">
        <v>125</v>
      </c>
    </row>
    <row r="204" s="2" customFormat="1" ht="24.15" customHeight="1">
      <c r="A204" s="37"/>
      <c r="B204" s="38"/>
      <c r="C204" s="218" t="s">
        <v>285</v>
      </c>
      <c r="D204" s="218" t="s">
        <v>127</v>
      </c>
      <c r="E204" s="219" t="s">
        <v>286</v>
      </c>
      <c r="F204" s="220" t="s">
        <v>287</v>
      </c>
      <c r="G204" s="221" t="s">
        <v>130</v>
      </c>
      <c r="H204" s="222">
        <v>5.4500000000000002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42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131</v>
      </c>
      <c r="AT204" s="230" t="s">
        <v>127</v>
      </c>
      <c r="AU204" s="230" t="s">
        <v>87</v>
      </c>
      <c r="AY204" s="16" t="s">
        <v>125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85</v>
      </c>
      <c r="BK204" s="231">
        <f>ROUND(I204*H204,2)</f>
        <v>0</v>
      </c>
      <c r="BL204" s="16" t="s">
        <v>131</v>
      </c>
      <c r="BM204" s="230" t="s">
        <v>288</v>
      </c>
    </row>
    <row r="205" s="13" customFormat="1">
      <c r="A205" s="13"/>
      <c r="B205" s="232"/>
      <c r="C205" s="233"/>
      <c r="D205" s="234" t="s">
        <v>133</v>
      </c>
      <c r="E205" s="235" t="s">
        <v>1</v>
      </c>
      <c r="F205" s="236" t="s">
        <v>284</v>
      </c>
      <c r="G205" s="233"/>
      <c r="H205" s="237">
        <v>5.4500000000000002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133</v>
      </c>
      <c r="AU205" s="243" t="s">
        <v>87</v>
      </c>
      <c r="AV205" s="13" t="s">
        <v>87</v>
      </c>
      <c r="AW205" s="13" t="s">
        <v>34</v>
      </c>
      <c r="AX205" s="13" t="s">
        <v>85</v>
      </c>
      <c r="AY205" s="243" t="s">
        <v>125</v>
      </c>
    </row>
    <row r="206" s="2" customFormat="1" ht="24.15" customHeight="1">
      <c r="A206" s="37"/>
      <c r="B206" s="38"/>
      <c r="C206" s="218" t="s">
        <v>289</v>
      </c>
      <c r="D206" s="218" t="s">
        <v>127</v>
      </c>
      <c r="E206" s="219" t="s">
        <v>290</v>
      </c>
      <c r="F206" s="220" t="s">
        <v>291</v>
      </c>
      <c r="G206" s="221" t="s">
        <v>130</v>
      </c>
      <c r="H206" s="222">
        <v>23.725000000000001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42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131</v>
      </c>
      <c r="AT206" s="230" t="s">
        <v>127</v>
      </c>
      <c r="AU206" s="230" t="s">
        <v>87</v>
      </c>
      <c r="AY206" s="16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85</v>
      </c>
      <c r="BK206" s="231">
        <f>ROUND(I206*H206,2)</f>
        <v>0</v>
      </c>
      <c r="BL206" s="16" t="s">
        <v>131</v>
      </c>
      <c r="BM206" s="230" t="s">
        <v>292</v>
      </c>
    </row>
    <row r="207" s="13" customFormat="1">
      <c r="A207" s="13"/>
      <c r="B207" s="232"/>
      <c r="C207" s="233"/>
      <c r="D207" s="234" t="s">
        <v>133</v>
      </c>
      <c r="E207" s="235" t="s">
        <v>1</v>
      </c>
      <c r="F207" s="236" t="s">
        <v>293</v>
      </c>
      <c r="G207" s="233"/>
      <c r="H207" s="237">
        <v>9.7249999999999996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133</v>
      </c>
      <c r="AU207" s="243" t="s">
        <v>87</v>
      </c>
      <c r="AV207" s="13" t="s">
        <v>87</v>
      </c>
      <c r="AW207" s="13" t="s">
        <v>34</v>
      </c>
      <c r="AX207" s="13" t="s">
        <v>77</v>
      </c>
      <c r="AY207" s="243" t="s">
        <v>125</v>
      </c>
    </row>
    <row r="208" s="13" customFormat="1">
      <c r="A208" s="13"/>
      <c r="B208" s="232"/>
      <c r="C208" s="233"/>
      <c r="D208" s="234" t="s">
        <v>133</v>
      </c>
      <c r="E208" s="235" t="s">
        <v>1</v>
      </c>
      <c r="F208" s="236" t="s">
        <v>201</v>
      </c>
      <c r="G208" s="233"/>
      <c r="H208" s="237">
        <v>14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133</v>
      </c>
      <c r="AU208" s="243" t="s">
        <v>87</v>
      </c>
      <c r="AV208" s="13" t="s">
        <v>87</v>
      </c>
      <c r="AW208" s="13" t="s">
        <v>34</v>
      </c>
      <c r="AX208" s="13" t="s">
        <v>77</v>
      </c>
      <c r="AY208" s="243" t="s">
        <v>125</v>
      </c>
    </row>
    <row r="209" s="14" customFormat="1">
      <c r="A209" s="14"/>
      <c r="B209" s="244"/>
      <c r="C209" s="245"/>
      <c r="D209" s="234" t="s">
        <v>133</v>
      </c>
      <c r="E209" s="246" t="s">
        <v>1</v>
      </c>
      <c r="F209" s="247" t="s">
        <v>149</v>
      </c>
      <c r="G209" s="245"/>
      <c r="H209" s="248">
        <v>23.725000000000001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133</v>
      </c>
      <c r="AU209" s="254" t="s">
        <v>87</v>
      </c>
      <c r="AV209" s="14" t="s">
        <v>131</v>
      </c>
      <c r="AW209" s="14" t="s">
        <v>34</v>
      </c>
      <c r="AX209" s="14" t="s">
        <v>85</v>
      </c>
      <c r="AY209" s="254" t="s">
        <v>125</v>
      </c>
    </row>
    <row r="210" s="2" customFormat="1" ht="16.5" customHeight="1">
      <c r="A210" s="37"/>
      <c r="B210" s="38"/>
      <c r="C210" s="255" t="s">
        <v>294</v>
      </c>
      <c r="D210" s="255" t="s">
        <v>202</v>
      </c>
      <c r="E210" s="256" t="s">
        <v>295</v>
      </c>
      <c r="F210" s="257" t="s">
        <v>296</v>
      </c>
      <c r="G210" s="258" t="s">
        <v>297</v>
      </c>
      <c r="H210" s="259">
        <v>27</v>
      </c>
      <c r="I210" s="260"/>
      <c r="J210" s="261">
        <f>ROUND(I210*H210,2)</f>
        <v>0</v>
      </c>
      <c r="K210" s="262"/>
      <c r="L210" s="263"/>
      <c r="M210" s="264" t="s">
        <v>1</v>
      </c>
      <c r="N210" s="265" t="s">
        <v>42</v>
      </c>
      <c r="O210" s="90"/>
      <c r="P210" s="228">
        <f>O210*H210</f>
        <v>0</v>
      </c>
      <c r="Q210" s="228">
        <v>0.045999999999999999</v>
      </c>
      <c r="R210" s="228">
        <f>Q210*H210</f>
        <v>1.242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166</v>
      </c>
      <c r="AT210" s="230" t="s">
        <v>202</v>
      </c>
      <c r="AU210" s="230" t="s">
        <v>87</v>
      </c>
      <c r="AY210" s="16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85</v>
      </c>
      <c r="BK210" s="231">
        <f>ROUND(I210*H210,2)</f>
        <v>0</v>
      </c>
      <c r="BL210" s="16" t="s">
        <v>131</v>
      </c>
      <c r="BM210" s="230" t="s">
        <v>298</v>
      </c>
    </row>
    <row r="211" s="13" customFormat="1">
      <c r="A211" s="13"/>
      <c r="B211" s="232"/>
      <c r="C211" s="233"/>
      <c r="D211" s="234" t="s">
        <v>133</v>
      </c>
      <c r="E211" s="235" t="s">
        <v>1</v>
      </c>
      <c r="F211" s="236" t="s">
        <v>299</v>
      </c>
      <c r="G211" s="233"/>
      <c r="H211" s="237">
        <v>27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133</v>
      </c>
      <c r="AU211" s="243" t="s">
        <v>87</v>
      </c>
      <c r="AV211" s="13" t="s">
        <v>87</v>
      </c>
      <c r="AW211" s="13" t="s">
        <v>34</v>
      </c>
      <c r="AX211" s="13" t="s">
        <v>85</v>
      </c>
      <c r="AY211" s="243" t="s">
        <v>125</v>
      </c>
    </row>
    <row r="212" s="2" customFormat="1" ht="16.5" customHeight="1">
      <c r="A212" s="37"/>
      <c r="B212" s="38"/>
      <c r="C212" s="255" t="s">
        <v>300</v>
      </c>
      <c r="D212" s="255" t="s">
        <v>202</v>
      </c>
      <c r="E212" s="256" t="s">
        <v>301</v>
      </c>
      <c r="F212" s="257" t="s">
        <v>302</v>
      </c>
      <c r="G212" s="258" t="s">
        <v>130</v>
      </c>
      <c r="H212" s="259">
        <v>62.700000000000003</v>
      </c>
      <c r="I212" s="260"/>
      <c r="J212" s="261">
        <f>ROUND(I212*H212,2)</f>
        <v>0</v>
      </c>
      <c r="K212" s="262"/>
      <c r="L212" s="263"/>
      <c r="M212" s="264" t="s">
        <v>1</v>
      </c>
      <c r="N212" s="265" t="s">
        <v>42</v>
      </c>
      <c r="O212" s="90"/>
      <c r="P212" s="228">
        <f>O212*H212</f>
        <v>0</v>
      </c>
      <c r="Q212" s="228">
        <v>0.13</v>
      </c>
      <c r="R212" s="228">
        <f>Q212*H212</f>
        <v>8.1509999999999998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166</v>
      </c>
      <c r="AT212" s="230" t="s">
        <v>202</v>
      </c>
      <c r="AU212" s="230" t="s">
        <v>87</v>
      </c>
      <c r="AY212" s="16" t="s">
        <v>125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85</v>
      </c>
      <c r="BK212" s="231">
        <f>ROUND(I212*H212,2)</f>
        <v>0</v>
      </c>
      <c r="BL212" s="16" t="s">
        <v>131</v>
      </c>
      <c r="BM212" s="230" t="s">
        <v>303</v>
      </c>
    </row>
    <row r="213" s="2" customFormat="1">
      <c r="A213" s="37"/>
      <c r="B213" s="38"/>
      <c r="C213" s="39"/>
      <c r="D213" s="234" t="s">
        <v>304</v>
      </c>
      <c r="E213" s="39"/>
      <c r="F213" s="266" t="s">
        <v>305</v>
      </c>
      <c r="G213" s="39"/>
      <c r="H213" s="39"/>
      <c r="I213" s="267"/>
      <c r="J213" s="39"/>
      <c r="K213" s="39"/>
      <c r="L213" s="43"/>
      <c r="M213" s="268"/>
      <c r="N213" s="269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304</v>
      </c>
      <c r="AU213" s="16" t="s">
        <v>87</v>
      </c>
    </row>
    <row r="214" s="13" customFormat="1">
      <c r="A214" s="13"/>
      <c r="B214" s="232"/>
      <c r="C214" s="233"/>
      <c r="D214" s="234" t="s">
        <v>133</v>
      </c>
      <c r="E214" s="235" t="s">
        <v>1</v>
      </c>
      <c r="F214" s="236" t="s">
        <v>306</v>
      </c>
      <c r="G214" s="233"/>
      <c r="H214" s="237">
        <v>62.700000000000003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133</v>
      </c>
      <c r="AU214" s="243" t="s">
        <v>87</v>
      </c>
      <c r="AV214" s="13" t="s">
        <v>87</v>
      </c>
      <c r="AW214" s="13" t="s">
        <v>34</v>
      </c>
      <c r="AX214" s="13" t="s">
        <v>85</v>
      </c>
      <c r="AY214" s="243" t="s">
        <v>125</v>
      </c>
    </row>
    <row r="215" s="2" customFormat="1" ht="16.5" customHeight="1">
      <c r="A215" s="37"/>
      <c r="B215" s="38"/>
      <c r="C215" s="255" t="s">
        <v>307</v>
      </c>
      <c r="D215" s="255" t="s">
        <v>202</v>
      </c>
      <c r="E215" s="256" t="s">
        <v>308</v>
      </c>
      <c r="F215" s="257" t="s">
        <v>309</v>
      </c>
      <c r="G215" s="258" t="s">
        <v>130</v>
      </c>
      <c r="H215" s="259">
        <v>55</v>
      </c>
      <c r="I215" s="260"/>
      <c r="J215" s="261">
        <f>ROUND(I215*H215,2)</f>
        <v>0</v>
      </c>
      <c r="K215" s="262"/>
      <c r="L215" s="263"/>
      <c r="M215" s="264" t="s">
        <v>1</v>
      </c>
      <c r="N215" s="265" t="s">
        <v>42</v>
      </c>
      <c r="O215" s="90"/>
      <c r="P215" s="228">
        <f>O215*H215</f>
        <v>0</v>
      </c>
      <c r="Q215" s="228">
        <v>0.17599999999999999</v>
      </c>
      <c r="R215" s="228">
        <f>Q215*H215</f>
        <v>9.6799999999999997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166</v>
      </c>
      <c r="AT215" s="230" t="s">
        <v>202</v>
      </c>
      <c r="AU215" s="230" t="s">
        <v>87</v>
      </c>
      <c r="AY215" s="16" t="s">
        <v>125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85</v>
      </c>
      <c r="BK215" s="231">
        <f>ROUND(I215*H215,2)</f>
        <v>0</v>
      </c>
      <c r="BL215" s="16" t="s">
        <v>131</v>
      </c>
      <c r="BM215" s="230" t="s">
        <v>310</v>
      </c>
    </row>
    <row r="216" s="2" customFormat="1">
      <c r="A216" s="37"/>
      <c r="B216" s="38"/>
      <c r="C216" s="39"/>
      <c r="D216" s="234" t="s">
        <v>304</v>
      </c>
      <c r="E216" s="39"/>
      <c r="F216" s="266" t="s">
        <v>305</v>
      </c>
      <c r="G216" s="39"/>
      <c r="H216" s="39"/>
      <c r="I216" s="267"/>
      <c r="J216" s="39"/>
      <c r="K216" s="39"/>
      <c r="L216" s="43"/>
      <c r="M216" s="268"/>
      <c r="N216" s="269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304</v>
      </c>
      <c r="AU216" s="16" t="s">
        <v>87</v>
      </c>
    </row>
    <row r="217" s="13" customFormat="1">
      <c r="A217" s="13"/>
      <c r="B217" s="232"/>
      <c r="C217" s="233"/>
      <c r="D217" s="234" t="s">
        <v>133</v>
      </c>
      <c r="E217" s="235" t="s">
        <v>1</v>
      </c>
      <c r="F217" s="236" t="s">
        <v>311</v>
      </c>
      <c r="G217" s="233"/>
      <c r="H217" s="237">
        <v>55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133</v>
      </c>
      <c r="AU217" s="243" t="s">
        <v>87</v>
      </c>
      <c r="AV217" s="13" t="s">
        <v>87</v>
      </c>
      <c r="AW217" s="13" t="s">
        <v>34</v>
      </c>
      <c r="AX217" s="13" t="s">
        <v>85</v>
      </c>
      <c r="AY217" s="243" t="s">
        <v>125</v>
      </c>
    </row>
    <row r="218" s="2" customFormat="1" ht="44.25" customHeight="1">
      <c r="A218" s="37"/>
      <c r="B218" s="38"/>
      <c r="C218" s="218" t="s">
        <v>312</v>
      </c>
      <c r="D218" s="218" t="s">
        <v>127</v>
      </c>
      <c r="E218" s="219" t="s">
        <v>313</v>
      </c>
      <c r="F218" s="220" t="s">
        <v>314</v>
      </c>
      <c r="G218" s="221" t="s">
        <v>315</v>
      </c>
      <c r="H218" s="222">
        <v>14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42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131</v>
      </c>
      <c r="AT218" s="230" t="s">
        <v>127</v>
      </c>
      <c r="AU218" s="230" t="s">
        <v>87</v>
      </c>
      <c r="AY218" s="16" t="s">
        <v>125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85</v>
      </c>
      <c r="BK218" s="231">
        <f>ROUND(I218*H218,2)</f>
        <v>0</v>
      </c>
      <c r="BL218" s="16" t="s">
        <v>131</v>
      </c>
      <c r="BM218" s="230" t="s">
        <v>316</v>
      </c>
    </row>
    <row r="219" s="13" customFormat="1">
      <c r="A219" s="13"/>
      <c r="B219" s="232"/>
      <c r="C219" s="233"/>
      <c r="D219" s="234" t="s">
        <v>133</v>
      </c>
      <c r="E219" s="235" t="s">
        <v>1</v>
      </c>
      <c r="F219" s="236" t="s">
        <v>317</v>
      </c>
      <c r="G219" s="233"/>
      <c r="H219" s="237">
        <v>14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133</v>
      </c>
      <c r="AU219" s="243" t="s">
        <v>87</v>
      </c>
      <c r="AV219" s="13" t="s">
        <v>87</v>
      </c>
      <c r="AW219" s="13" t="s">
        <v>34</v>
      </c>
      <c r="AX219" s="13" t="s">
        <v>85</v>
      </c>
      <c r="AY219" s="243" t="s">
        <v>125</v>
      </c>
    </row>
    <row r="220" s="2" customFormat="1" ht="44.25" customHeight="1">
      <c r="A220" s="37"/>
      <c r="B220" s="38"/>
      <c r="C220" s="218" t="s">
        <v>318</v>
      </c>
      <c r="D220" s="218" t="s">
        <v>127</v>
      </c>
      <c r="E220" s="219" t="s">
        <v>319</v>
      </c>
      <c r="F220" s="220" t="s">
        <v>320</v>
      </c>
      <c r="G220" s="221" t="s">
        <v>130</v>
      </c>
      <c r="H220" s="222">
        <v>9.7249999999999996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42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131</v>
      </c>
      <c r="AT220" s="230" t="s">
        <v>127</v>
      </c>
      <c r="AU220" s="230" t="s">
        <v>87</v>
      </c>
      <c r="AY220" s="16" t="s">
        <v>125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85</v>
      </c>
      <c r="BK220" s="231">
        <f>ROUND(I220*H220,2)</f>
        <v>0</v>
      </c>
      <c r="BL220" s="16" t="s">
        <v>131</v>
      </c>
      <c r="BM220" s="230" t="s">
        <v>321</v>
      </c>
    </row>
    <row r="221" s="13" customFormat="1">
      <c r="A221" s="13"/>
      <c r="B221" s="232"/>
      <c r="C221" s="233"/>
      <c r="D221" s="234" t="s">
        <v>133</v>
      </c>
      <c r="E221" s="235" t="s">
        <v>1</v>
      </c>
      <c r="F221" s="236" t="s">
        <v>322</v>
      </c>
      <c r="G221" s="233"/>
      <c r="H221" s="237">
        <v>9.7249999999999996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133</v>
      </c>
      <c r="AU221" s="243" t="s">
        <v>87</v>
      </c>
      <c r="AV221" s="13" t="s">
        <v>87</v>
      </c>
      <c r="AW221" s="13" t="s">
        <v>34</v>
      </c>
      <c r="AX221" s="13" t="s">
        <v>85</v>
      </c>
      <c r="AY221" s="243" t="s">
        <v>125</v>
      </c>
    </row>
    <row r="222" s="2" customFormat="1" ht="78" customHeight="1">
      <c r="A222" s="37"/>
      <c r="B222" s="38"/>
      <c r="C222" s="218" t="s">
        <v>323</v>
      </c>
      <c r="D222" s="218" t="s">
        <v>127</v>
      </c>
      <c r="E222" s="219" t="s">
        <v>324</v>
      </c>
      <c r="F222" s="220" t="s">
        <v>325</v>
      </c>
      <c r="G222" s="221" t="s">
        <v>130</v>
      </c>
      <c r="H222" s="222">
        <v>57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42</v>
      </c>
      <c r="O222" s="90"/>
      <c r="P222" s="228">
        <f>O222*H222</f>
        <v>0</v>
      </c>
      <c r="Q222" s="228">
        <v>0.089219999999999994</v>
      </c>
      <c r="R222" s="228">
        <f>Q222*H222</f>
        <v>5.0855399999999999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131</v>
      </c>
      <c r="AT222" s="230" t="s">
        <v>127</v>
      </c>
      <c r="AU222" s="230" t="s">
        <v>87</v>
      </c>
      <c r="AY222" s="16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85</v>
      </c>
      <c r="BK222" s="231">
        <f>ROUND(I222*H222,2)</f>
        <v>0</v>
      </c>
      <c r="BL222" s="16" t="s">
        <v>131</v>
      </c>
      <c r="BM222" s="230" t="s">
        <v>326</v>
      </c>
    </row>
    <row r="223" s="13" customFormat="1">
      <c r="A223" s="13"/>
      <c r="B223" s="232"/>
      <c r="C223" s="233"/>
      <c r="D223" s="234" t="s">
        <v>133</v>
      </c>
      <c r="E223" s="235" t="s">
        <v>1</v>
      </c>
      <c r="F223" s="236" t="s">
        <v>213</v>
      </c>
      <c r="G223" s="233"/>
      <c r="H223" s="237">
        <v>57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133</v>
      </c>
      <c r="AU223" s="243" t="s">
        <v>87</v>
      </c>
      <c r="AV223" s="13" t="s">
        <v>87</v>
      </c>
      <c r="AW223" s="13" t="s">
        <v>34</v>
      </c>
      <c r="AX223" s="13" t="s">
        <v>85</v>
      </c>
      <c r="AY223" s="243" t="s">
        <v>125</v>
      </c>
    </row>
    <row r="224" s="2" customFormat="1" ht="78" customHeight="1">
      <c r="A224" s="37"/>
      <c r="B224" s="38"/>
      <c r="C224" s="218" t="s">
        <v>327</v>
      </c>
      <c r="D224" s="218" t="s">
        <v>127</v>
      </c>
      <c r="E224" s="219" t="s">
        <v>328</v>
      </c>
      <c r="F224" s="220" t="s">
        <v>329</v>
      </c>
      <c r="G224" s="221" t="s">
        <v>130</v>
      </c>
      <c r="H224" s="222">
        <v>50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42</v>
      </c>
      <c r="O224" s="90"/>
      <c r="P224" s="228">
        <f>O224*H224</f>
        <v>0</v>
      </c>
      <c r="Q224" s="228">
        <v>0.11162</v>
      </c>
      <c r="R224" s="228">
        <f>Q224*H224</f>
        <v>5.5809999999999995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131</v>
      </c>
      <c r="AT224" s="230" t="s">
        <v>127</v>
      </c>
      <c r="AU224" s="230" t="s">
        <v>87</v>
      </c>
      <c r="AY224" s="16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85</v>
      </c>
      <c r="BK224" s="231">
        <f>ROUND(I224*H224,2)</f>
        <v>0</v>
      </c>
      <c r="BL224" s="16" t="s">
        <v>131</v>
      </c>
      <c r="BM224" s="230" t="s">
        <v>330</v>
      </c>
    </row>
    <row r="225" s="13" customFormat="1">
      <c r="A225" s="13"/>
      <c r="B225" s="232"/>
      <c r="C225" s="233"/>
      <c r="D225" s="234" t="s">
        <v>133</v>
      </c>
      <c r="E225" s="235" t="s">
        <v>1</v>
      </c>
      <c r="F225" s="236" t="s">
        <v>212</v>
      </c>
      <c r="G225" s="233"/>
      <c r="H225" s="237">
        <v>50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133</v>
      </c>
      <c r="AU225" s="243" t="s">
        <v>87</v>
      </c>
      <c r="AV225" s="13" t="s">
        <v>87</v>
      </c>
      <c r="AW225" s="13" t="s">
        <v>34</v>
      </c>
      <c r="AX225" s="13" t="s">
        <v>85</v>
      </c>
      <c r="AY225" s="243" t="s">
        <v>125</v>
      </c>
    </row>
    <row r="226" s="2" customFormat="1" ht="49.05" customHeight="1">
      <c r="A226" s="37"/>
      <c r="B226" s="38"/>
      <c r="C226" s="218" t="s">
        <v>331</v>
      </c>
      <c r="D226" s="218" t="s">
        <v>127</v>
      </c>
      <c r="E226" s="219" t="s">
        <v>332</v>
      </c>
      <c r="F226" s="220" t="s">
        <v>333</v>
      </c>
      <c r="G226" s="221" t="s">
        <v>297</v>
      </c>
      <c r="H226" s="222">
        <v>102.8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42</v>
      </c>
      <c r="O226" s="90"/>
      <c r="P226" s="228">
        <f>O226*H226</f>
        <v>0</v>
      </c>
      <c r="Q226" s="228">
        <v>0.20219000000000001</v>
      </c>
      <c r="R226" s="228">
        <f>Q226*H226</f>
        <v>20.785132000000001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131</v>
      </c>
      <c r="AT226" s="230" t="s">
        <v>127</v>
      </c>
      <c r="AU226" s="230" t="s">
        <v>87</v>
      </c>
      <c r="AY226" s="16" t="s">
        <v>125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85</v>
      </c>
      <c r="BK226" s="231">
        <f>ROUND(I226*H226,2)</f>
        <v>0</v>
      </c>
      <c r="BL226" s="16" t="s">
        <v>131</v>
      </c>
      <c r="BM226" s="230" t="s">
        <v>334</v>
      </c>
    </row>
    <row r="227" s="13" customFormat="1">
      <c r="A227" s="13"/>
      <c r="B227" s="232"/>
      <c r="C227" s="233"/>
      <c r="D227" s="234" t="s">
        <v>133</v>
      </c>
      <c r="E227" s="235" t="s">
        <v>1</v>
      </c>
      <c r="F227" s="236" t="s">
        <v>335</v>
      </c>
      <c r="G227" s="233"/>
      <c r="H227" s="237">
        <v>31.300000000000001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133</v>
      </c>
      <c r="AU227" s="243" t="s">
        <v>87</v>
      </c>
      <c r="AV227" s="13" t="s">
        <v>87</v>
      </c>
      <c r="AW227" s="13" t="s">
        <v>34</v>
      </c>
      <c r="AX227" s="13" t="s">
        <v>77</v>
      </c>
      <c r="AY227" s="243" t="s">
        <v>125</v>
      </c>
    </row>
    <row r="228" s="13" customFormat="1">
      <c r="A228" s="13"/>
      <c r="B228" s="232"/>
      <c r="C228" s="233"/>
      <c r="D228" s="234" t="s">
        <v>133</v>
      </c>
      <c r="E228" s="235" t="s">
        <v>1</v>
      </c>
      <c r="F228" s="236" t="s">
        <v>336</v>
      </c>
      <c r="G228" s="233"/>
      <c r="H228" s="237">
        <v>14.1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133</v>
      </c>
      <c r="AU228" s="243" t="s">
        <v>87</v>
      </c>
      <c r="AV228" s="13" t="s">
        <v>87</v>
      </c>
      <c r="AW228" s="13" t="s">
        <v>34</v>
      </c>
      <c r="AX228" s="13" t="s">
        <v>77</v>
      </c>
      <c r="AY228" s="243" t="s">
        <v>125</v>
      </c>
    </row>
    <row r="229" s="13" customFormat="1">
      <c r="A229" s="13"/>
      <c r="B229" s="232"/>
      <c r="C229" s="233"/>
      <c r="D229" s="234" t="s">
        <v>133</v>
      </c>
      <c r="E229" s="235" t="s">
        <v>1</v>
      </c>
      <c r="F229" s="236" t="s">
        <v>337</v>
      </c>
      <c r="G229" s="233"/>
      <c r="H229" s="237">
        <v>27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133</v>
      </c>
      <c r="AU229" s="243" t="s">
        <v>87</v>
      </c>
      <c r="AV229" s="13" t="s">
        <v>87</v>
      </c>
      <c r="AW229" s="13" t="s">
        <v>34</v>
      </c>
      <c r="AX229" s="13" t="s">
        <v>77</v>
      </c>
      <c r="AY229" s="243" t="s">
        <v>125</v>
      </c>
    </row>
    <row r="230" s="13" customFormat="1">
      <c r="A230" s="13"/>
      <c r="B230" s="232"/>
      <c r="C230" s="233"/>
      <c r="D230" s="234" t="s">
        <v>133</v>
      </c>
      <c r="E230" s="235" t="s">
        <v>1</v>
      </c>
      <c r="F230" s="236" t="s">
        <v>338</v>
      </c>
      <c r="G230" s="233"/>
      <c r="H230" s="237">
        <v>13.800000000000001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133</v>
      </c>
      <c r="AU230" s="243" t="s">
        <v>87</v>
      </c>
      <c r="AV230" s="13" t="s">
        <v>87</v>
      </c>
      <c r="AW230" s="13" t="s">
        <v>34</v>
      </c>
      <c r="AX230" s="13" t="s">
        <v>77</v>
      </c>
      <c r="AY230" s="243" t="s">
        <v>125</v>
      </c>
    </row>
    <row r="231" s="13" customFormat="1">
      <c r="A231" s="13"/>
      <c r="B231" s="232"/>
      <c r="C231" s="233"/>
      <c r="D231" s="234" t="s">
        <v>133</v>
      </c>
      <c r="E231" s="235" t="s">
        <v>1</v>
      </c>
      <c r="F231" s="236" t="s">
        <v>339</v>
      </c>
      <c r="G231" s="233"/>
      <c r="H231" s="237">
        <v>16.600000000000001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133</v>
      </c>
      <c r="AU231" s="243" t="s">
        <v>87</v>
      </c>
      <c r="AV231" s="13" t="s">
        <v>87</v>
      </c>
      <c r="AW231" s="13" t="s">
        <v>34</v>
      </c>
      <c r="AX231" s="13" t="s">
        <v>77</v>
      </c>
      <c r="AY231" s="243" t="s">
        <v>125</v>
      </c>
    </row>
    <row r="232" s="14" customFormat="1">
      <c r="A232" s="14"/>
      <c r="B232" s="244"/>
      <c r="C232" s="245"/>
      <c r="D232" s="234" t="s">
        <v>133</v>
      </c>
      <c r="E232" s="246" t="s">
        <v>1</v>
      </c>
      <c r="F232" s="247" t="s">
        <v>149</v>
      </c>
      <c r="G232" s="245"/>
      <c r="H232" s="248">
        <v>102.8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133</v>
      </c>
      <c r="AU232" s="254" t="s">
        <v>87</v>
      </c>
      <c r="AV232" s="14" t="s">
        <v>131</v>
      </c>
      <c r="AW232" s="14" t="s">
        <v>34</v>
      </c>
      <c r="AX232" s="14" t="s">
        <v>85</v>
      </c>
      <c r="AY232" s="254" t="s">
        <v>125</v>
      </c>
    </row>
    <row r="233" s="2" customFormat="1" ht="16.5" customHeight="1">
      <c r="A233" s="37"/>
      <c r="B233" s="38"/>
      <c r="C233" s="255" t="s">
        <v>340</v>
      </c>
      <c r="D233" s="255" t="s">
        <v>202</v>
      </c>
      <c r="E233" s="256" t="s">
        <v>341</v>
      </c>
      <c r="F233" s="257" t="s">
        <v>342</v>
      </c>
      <c r="G233" s="258" t="s">
        <v>297</v>
      </c>
      <c r="H233" s="259">
        <v>18.260000000000002</v>
      </c>
      <c r="I233" s="260"/>
      <c r="J233" s="261">
        <f>ROUND(I233*H233,2)</f>
        <v>0</v>
      </c>
      <c r="K233" s="262"/>
      <c r="L233" s="263"/>
      <c r="M233" s="264" t="s">
        <v>1</v>
      </c>
      <c r="N233" s="265" t="s">
        <v>42</v>
      </c>
      <c r="O233" s="90"/>
      <c r="P233" s="228">
        <f>O233*H233</f>
        <v>0</v>
      </c>
      <c r="Q233" s="228">
        <v>0.044999999999999998</v>
      </c>
      <c r="R233" s="228">
        <f>Q233*H233</f>
        <v>0.82169999999999999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166</v>
      </c>
      <c r="AT233" s="230" t="s">
        <v>202</v>
      </c>
      <c r="AU233" s="230" t="s">
        <v>87</v>
      </c>
      <c r="AY233" s="16" t="s">
        <v>125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85</v>
      </c>
      <c r="BK233" s="231">
        <f>ROUND(I233*H233,2)</f>
        <v>0</v>
      </c>
      <c r="BL233" s="16" t="s">
        <v>131</v>
      </c>
      <c r="BM233" s="230" t="s">
        <v>343</v>
      </c>
    </row>
    <row r="234" s="13" customFormat="1">
      <c r="A234" s="13"/>
      <c r="B234" s="232"/>
      <c r="C234" s="233"/>
      <c r="D234" s="234" t="s">
        <v>133</v>
      </c>
      <c r="E234" s="235" t="s">
        <v>1</v>
      </c>
      <c r="F234" s="236" t="s">
        <v>344</v>
      </c>
      <c r="G234" s="233"/>
      <c r="H234" s="237">
        <v>18.260000000000002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133</v>
      </c>
      <c r="AU234" s="243" t="s">
        <v>87</v>
      </c>
      <c r="AV234" s="13" t="s">
        <v>87</v>
      </c>
      <c r="AW234" s="13" t="s">
        <v>34</v>
      </c>
      <c r="AX234" s="13" t="s">
        <v>85</v>
      </c>
      <c r="AY234" s="243" t="s">
        <v>125</v>
      </c>
    </row>
    <row r="235" s="2" customFormat="1" ht="24.15" customHeight="1">
      <c r="A235" s="37"/>
      <c r="B235" s="38"/>
      <c r="C235" s="255" t="s">
        <v>345</v>
      </c>
      <c r="D235" s="255" t="s">
        <v>202</v>
      </c>
      <c r="E235" s="256" t="s">
        <v>346</v>
      </c>
      <c r="F235" s="257" t="s">
        <v>347</v>
      </c>
      <c r="G235" s="258" t="s">
        <v>297</v>
      </c>
      <c r="H235" s="259">
        <v>1.75</v>
      </c>
      <c r="I235" s="260"/>
      <c r="J235" s="261">
        <f>ROUND(I235*H235,2)</f>
        <v>0</v>
      </c>
      <c r="K235" s="262"/>
      <c r="L235" s="263"/>
      <c r="M235" s="264" t="s">
        <v>1</v>
      </c>
      <c r="N235" s="265" t="s">
        <v>42</v>
      </c>
      <c r="O235" s="90"/>
      <c r="P235" s="228">
        <f>O235*H235</f>
        <v>0</v>
      </c>
      <c r="Q235" s="228">
        <v>0.0115</v>
      </c>
      <c r="R235" s="228">
        <f>Q235*H235</f>
        <v>0.020125000000000001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166</v>
      </c>
      <c r="AT235" s="230" t="s">
        <v>202</v>
      </c>
      <c r="AU235" s="230" t="s">
        <v>87</v>
      </c>
      <c r="AY235" s="16" t="s">
        <v>125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85</v>
      </c>
      <c r="BK235" s="231">
        <f>ROUND(I235*H235,2)</f>
        <v>0</v>
      </c>
      <c r="BL235" s="16" t="s">
        <v>131</v>
      </c>
      <c r="BM235" s="230" t="s">
        <v>348</v>
      </c>
    </row>
    <row r="236" s="13" customFormat="1">
      <c r="A236" s="13"/>
      <c r="B236" s="232"/>
      <c r="C236" s="233"/>
      <c r="D236" s="234" t="s">
        <v>133</v>
      </c>
      <c r="E236" s="235" t="s">
        <v>1</v>
      </c>
      <c r="F236" s="236" t="s">
        <v>349</v>
      </c>
      <c r="G236" s="233"/>
      <c r="H236" s="237">
        <v>1.75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133</v>
      </c>
      <c r="AU236" s="243" t="s">
        <v>87</v>
      </c>
      <c r="AV236" s="13" t="s">
        <v>87</v>
      </c>
      <c r="AW236" s="13" t="s">
        <v>34</v>
      </c>
      <c r="AX236" s="13" t="s">
        <v>85</v>
      </c>
      <c r="AY236" s="243" t="s">
        <v>125</v>
      </c>
    </row>
    <row r="237" s="2" customFormat="1" ht="16.5" customHeight="1">
      <c r="A237" s="37"/>
      <c r="B237" s="38"/>
      <c r="C237" s="255" t="s">
        <v>350</v>
      </c>
      <c r="D237" s="255" t="s">
        <v>202</v>
      </c>
      <c r="E237" s="256" t="s">
        <v>351</v>
      </c>
      <c r="F237" s="257" t="s">
        <v>352</v>
      </c>
      <c r="G237" s="258" t="s">
        <v>297</v>
      </c>
      <c r="H237" s="259">
        <v>34.43</v>
      </c>
      <c r="I237" s="260"/>
      <c r="J237" s="261">
        <f>ROUND(I237*H237,2)</f>
        <v>0</v>
      </c>
      <c r="K237" s="262"/>
      <c r="L237" s="263"/>
      <c r="M237" s="264" t="s">
        <v>1</v>
      </c>
      <c r="N237" s="265" t="s">
        <v>42</v>
      </c>
      <c r="O237" s="90"/>
      <c r="P237" s="228">
        <f>O237*H237</f>
        <v>0</v>
      </c>
      <c r="Q237" s="228">
        <v>0.080000000000000002</v>
      </c>
      <c r="R237" s="228">
        <f>Q237*H237</f>
        <v>2.7544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166</v>
      </c>
      <c r="AT237" s="230" t="s">
        <v>202</v>
      </c>
      <c r="AU237" s="230" t="s">
        <v>87</v>
      </c>
      <c r="AY237" s="16" t="s">
        <v>125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85</v>
      </c>
      <c r="BK237" s="231">
        <f>ROUND(I237*H237,2)</f>
        <v>0</v>
      </c>
      <c r="BL237" s="16" t="s">
        <v>131</v>
      </c>
      <c r="BM237" s="230" t="s">
        <v>353</v>
      </c>
    </row>
    <row r="238" s="13" customFormat="1">
      <c r="A238" s="13"/>
      <c r="B238" s="232"/>
      <c r="C238" s="233"/>
      <c r="D238" s="234" t="s">
        <v>133</v>
      </c>
      <c r="E238" s="235" t="s">
        <v>1</v>
      </c>
      <c r="F238" s="236" t="s">
        <v>354</v>
      </c>
      <c r="G238" s="233"/>
      <c r="H238" s="237">
        <v>34.43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133</v>
      </c>
      <c r="AU238" s="243" t="s">
        <v>87</v>
      </c>
      <c r="AV238" s="13" t="s">
        <v>87</v>
      </c>
      <c r="AW238" s="13" t="s">
        <v>34</v>
      </c>
      <c r="AX238" s="13" t="s">
        <v>85</v>
      </c>
      <c r="AY238" s="243" t="s">
        <v>125</v>
      </c>
    </row>
    <row r="239" s="2" customFormat="1" ht="24.15" customHeight="1">
      <c r="A239" s="37"/>
      <c r="B239" s="38"/>
      <c r="C239" s="255" t="s">
        <v>355</v>
      </c>
      <c r="D239" s="255" t="s">
        <v>202</v>
      </c>
      <c r="E239" s="256" t="s">
        <v>356</v>
      </c>
      <c r="F239" s="257" t="s">
        <v>357</v>
      </c>
      <c r="G239" s="258" t="s">
        <v>358</v>
      </c>
      <c r="H239" s="259">
        <v>15.18</v>
      </c>
      <c r="I239" s="260"/>
      <c r="J239" s="261">
        <f>ROUND(I239*H239,2)</f>
        <v>0</v>
      </c>
      <c r="K239" s="262"/>
      <c r="L239" s="263"/>
      <c r="M239" s="264" t="s">
        <v>1</v>
      </c>
      <c r="N239" s="265" t="s">
        <v>42</v>
      </c>
      <c r="O239" s="90"/>
      <c r="P239" s="228">
        <f>O239*H239</f>
        <v>0</v>
      </c>
      <c r="Q239" s="228">
        <v>0.036499999999999998</v>
      </c>
      <c r="R239" s="228">
        <f>Q239*H239</f>
        <v>0.55406999999999995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166</v>
      </c>
      <c r="AT239" s="230" t="s">
        <v>202</v>
      </c>
      <c r="AU239" s="230" t="s">
        <v>87</v>
      </c>
      <c r="AY239" s="16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85</v>
      </c>
      <c r="BK239" s="231">
        <f>ROUND(I239*H239,2)</f>
        <v>0</v>
      </c>
      <c r="BL239" s="16" t="s">
        <v>131</v>
      </c>
      <c r="BM239" s="230" t="s">
        <v>359</v>
      </c>
    </row>
    <row r="240" s="13" customFormat="1">
      <c r="A240" s="13"/>
      <c r="B240" s="232"/>
      <c r="C240" s="233"/>
      <c r="D240" s="234" t="s">
        <v>133</v>
      </c>
      <c r="E240" s="235" t="s">
        <v>1</v>
      </c>
      <c r="F240" s="236" t="s">
        <v>360</v>
      </c>
      <c r="G240" s="233"/>
      <c r="H240" s="237">
        <v>15.18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133</v>
      </c>
      <c r="AU240" s="243" t="s">
        <v>87</v>
      </c>
      <c r="AV240" s="13" t="s">
        <v>87</v>
      </c>
      <c r="AW240" s="13" t="s">
        <v>34</v>
      </c>
      <c r="AX240" s="13" t="s">
        <v>85</v>
      </c>
      <c r="AY240" s="243" t="s">
        <v>125</v>
      </c>
    </row>
    <row r="241" s="12" customFormat="1" ht="22.8" customHeight="1">
      <c r="A241" s="12"/>
      <c r="B241" s="202"/>
      <c r="C241" s="203"/>
      <c r="D241" s="204" t="s">
        <v>76</v>
      </c>
      <c r="E241" s="216" t="s">
        <v>174</v>
      </c>
      <c r="F241" s="216" t="s">
        <v>361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SUM(P242:P249)</f>
        <v>0</v>
      </c>
      <c r="Q241" s="210"/>
      <c r="R241" s="211">
        <f>SUM(R242:R249)</f>
        <v>0.53166522500000002</v>
      </c>
      <c r="S241" s="210"/>
      <c r="T241" s="212">
        <f>SUM(T242:T249)</f>
        <v>0.054600000000000003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85</v>
      </c>
      <c r="AT241" s="214" t="s">
        <v>76</v>
      </c>
      <c r="AU241" s="214" t="s">
        <v>85</v>
      </c>
      <c r="AY241" s="213" t="s">
        <v>125</v>
      </c>
      <c r="BK241" s="215">
        <f>SUM(BK242:BK249)</f>
        <v>0</v>
      </c>
    </row>
    <row r="242" s="2" customFormat="1" ht="37.8" customHeight="1">
      <c r="A242" s="37"/>
      <c r="B242" s="38"/>
      <c r="C242" s="218" t="s">
        <v>362</v>
      </c>
      <c r="D242" s="218" t="s">
        <v>127</v>
      </c>
      <c r="E242" s="219" t="s">
        <v>363</v>
      </c>
      <c r="F242" s="220" t="s">
        <v>364</v>
      </c>
      <c r="G242" s="221" t="s">
        <v>297</v>
      </c>
      <c r="H242" s="222">
        <v>58</v>
      </c>
      <c r="I242" s="223"/>
      <c r="J242" s="224">
        <f>ROUND(I242*H242,2)</f>
        <v>0</v>
      </c>
      <c r="K242" s="225"/>
      <c r="L242" s="43"/>
      <c r="M242" s="226" t="s">
        <v>1</v>
      </c>
      <c r="N242" s="227" t="s">
        <v>42</v>
      </c>
      <c r="O242" s="90"/>
      <c r="P242" s="228">
        <f>O242*H242</f>
        <v>0</v>
      </c>
      <c r="Q242" s="228">
        <v>1.0000000000000001E-05</v>
      </c>
      <c r="R242" s="228">
        <f>Q242*H242</f>
        <v>0.00058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131</v>
      </c>
      <c r="AT242" s="230" t="s">
        <v>127</v>
      </c>
      <c r="AU242" s="230" t="s">
        <v>87</v>
      </c>
      <c r="AY242" s="16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85</v>
      </c>
      <c r="BK242" s="231">
        <f>ROUND(I242*H242,2)</f>
        <v>0</v>
      </c>
      <c r="BL242" s="16" t="s">
        <v>131</v>
      </c>
      <c r="BM242" s="230" t="s">
        <v>365</v>
      </c>
    </row>
    <row r="243" s="13" customFormat="1">
      <c r="A243" s="13"/>
      <c r="B243" s="232"/>
      <c r="C243" s="233"/>
      <c r="D243" s="234" t="s">
        <v>133</v>
      </c>
      <c r="E243" s="235" t="s">
        <v>1</v>
      </c>
      <c r="F243" s="236" t="s">
        <v>366</v>
      </c>
      <c r="G243" s="233"/>
      <c r="H243" s="237">
        <v>58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133</v>
      </c>
      <c r="AU243" s="243" t="s">
        <v>87</v>
      </c>
      <c r="AV243" s="13" t="s">
        <v>87</v>
      </c>
      <c r="AW243" s="13" t="s">
        <v>34</v>
      </c>
      <c r="AX243" s="13" t="s">
        <v>85</v>
      </c>
      <c r="AY243" s="243" t="s">
        <v>125</v>
      </c>
    </row>
    <row r="244" s="2" customFormat="1" ht="55.5" customHeight="1">
      <c r="A244" s="37"/>
      <c r="B244" s="38"/>
      <c r="C244" s="218" t="s">
        <v>367</v>
      </c>
      <c r="D244" s="218" t="s">
        <v>127</v>
      </c>
      <c r="E244" s="219" t="s">
        <v>368</v>
      </c>
      <c r="F244" s="220" t="s">
        <v>369</v>
      </c>
      <c r="G244" s="221" t="s">
        <v>297</v>
      </c>
      <c r="H244" s="222">
        <v>58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42</v>
      </c>
      <c r="O244" s="90"/>
      <c r="P244" s="228">
        <f>O244*H244</f>
        <v>0</v>
      </c>
      <c r="Q244" s="228">
        <v>0.00034000000000000002</v>
      </c>
      <c r="R244" s="228">
        <f>Q244*H244</f>
        <v>0.019720000000000001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131</v>
      </c>
      <c r="AT244" s="230" t="s">
        <v>127</v>
      </c>
      <c r="AU244" s="230" t="s">
        <v>87</v>
      </c>
      <c r="AY244" s="16" t="s">
        <v>125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85</v>
      </c>
      <c r="BK244" s="231">
        <f>ROUND(I244*H244,2)</f>
        <v>0</v>
      </c>
      <c r="BL244" s="16" t="s">
        <v>131</v>
      </c>
      <c r="BM244" s="230" t="s">
        <v>370</v>
      </c>
    </row>
    <row r="245" s="13" customFormat="1">
      <c r="A245" s="13"/>
      <c r="B245" s="232"/>
      <c r="C245" s="233"/>
      <c r="D245" s="234" t="s">
        <v>133</v>
      </c>
      <c r="E245" s="235" t="s">
        <v>1</v>
      </c>
      <c r="F245" s="236" t="s">
        <v>371</v>
      </c>
      <c r="G245" s="233"/>
      <c r="H245" s="237">
        <v>58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133</v>
      </c>
      <c r="AU245" s="243" t="s">
        <v>87</v>
      </c>
      <c r="AV245" s="13" t="s">
        <v>87</v>
      </c>
      <c r="AW245" s="13" t="s">
        <v>34</v>
      </c>
      <c r="AX245" s="13" t="s">
        <v>85</v>
      </c>
      <c r="AY245" s="243" t="s">
        <v>125</v>
      </c>
    </row>
    <row r="246" s="2" customFormat="1" ht="24.15" customHeight="1">
      <c r="A246" s="37"/>
      <c r="B246" s="38"/>
      <c r="C246" s="218" t="s">
        <v>372</v>
      </c>
      <c r="D246" s="218" t="s">
        <v>127</v>
      </c>
      <c r="E246" s="219" t="s">
        <v>373</v>
      </c>
      <c r="F246" s="220" t="s">
        <v>374</v>
      </c>
      <c r="G246" s="221" t="s">
        <v>297</v>
      </c>
      <c r="H246" s="222">
        <v>1.75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42</v>
      </c>
      <c r="O246" s="90"/>
      <c r="P246" s="228">
        <f>O246*H246</f>
        <v>0</v>
      </c>
      <c r="Q246" s="228">
        <v>0.29220869999999999</v>
      </c>
      <c r="R246" s="228">
        <f>Q246*H246</f>
        <v>0.51136522500000003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131</v>
      </c>
      <c r="AT246" s="230" t="s">
        <v>127</v>
      </c>
      <c r="AU246" s="230" t="s">
        <v>87</v>
      </c>
      <c r="AY246" s="16" t="s">
        <v>125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85</v>
      </c>
      <c r="BK246" s="231">
        <f>ROUND(I246*H246,2)</f>
        <v>0</v>
      </c>
      <c r="BL246" s="16" t="s">
        <v>131</v>
      </c>
      <c r="BM246" s="230" t="s">
        <v>375</v>
      </c>
    </row>
    <row r="247" s="13" customFormat="1">
      <c r="A247" s="13"/>
      <c r="B247" s="232"/>
      <c r="C247" s="233"/>
      <c r="D247" s="234" t="s">
        <v>133</v>
      </c>
      <c r="E247" s="235" t="s">
        <v>1</v>
      </c>
      <c r="F247" s="236" t="s">
        <v>376</v>
      </c>
      <c r="G247" s="233"/>
      <c r="H247" s="237">
        <v>1.75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133</v>
      </c>
      <c r="AU247" s="243" t="s">
        <v>87</v>
      </c>
      <c r="AV247" s="13" t="s">
        <v>87</v>
      </c>
      <c r="AW247" s="13" t="s">
        <v>34</v>
      </c>
      <c r="AX247" s="13" t="s">
        <v>85</v>
      </c>
      <c r="AY247" s="243" t="s">
        <v>125</v>
      </c>
    </row>
    <row r="248" s="2" customFormat="1" ht="16.5" customHeight="1">
      <c r="A248" s="37"/>
      <c r="B248" s="38"/>
      <c r="C248" s="218" t="s">
        <v>377</v>
      </c>
      <c r="D248" s="218" t="s">
        <v>127</v>
      </c>
      <c r="E248" s="219" t="s">
        <v>378</v>
      </c>
      <c r="F248" s="220" t="s">
        <v>379</v>
      </c>
      <c r="G248" s="221" t="s">
        <v>297</v>
      </c>
      <c r="H248" s="222">
        <v>0.021000000000000001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42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2.6000000000000001</v>
      </c>
      <c r="T248" s="229">
        <f>S248*H248</f>
        <v>0.054600000000000003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131</v>
      </c>
      <c r="AT248" s="230" t="s">
        <v>127</v>
      </c>
      <c r="AU248" s="230" t="s">
        <v>87</v>
      </c>
      <c r="AY248" s="16" t="s">
        <v>125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85</v>
      </c>
      <c r="BK248" s="231">
        <f>ROUND(I248*H248,2)</f>
        <v>0</v>
      </c>
      <c r="BL248" s="16" t="s">
        <v>131</v>
      </c>
      <c r="BM248" s="230" t="s">
        <v>380</v>
      </c>
    </row>
    <row r="249" s="13" customFormat="1">
      <c r="A249" s="13"/>
      <c r="B249" s="232"/>
      <c r="C249" s="233"/>
      <c r="D249" s="234" t="s">
        <v>133</v>
      </c>
      <c r="E249" s="235" t="s">
        <v>1</v>
      </c>
      <c r="F249" s="236" t="s">
        <v>381</v>
      </c>
      <c r="G249" s="233"/>
      <c r="H249" s="237">
        <v>0.021000000000000001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133</v>
      </c>
      <c r="AU249" s="243" t="s">
        <v>87</v>
      </c>
      <c r="AV249" s="13" t="s">
        <v>87</v>
      </c>
      <c r="AW249" s="13" t="s">
        <v>34</v>
      </c>
      <c r="AX249" s="13" t="s">
        <v>85</v>
      </c>
      <c r="AY249" s="243" t="s">
        <v>125</v>
      </c>
    </row>
    <row r="250" s="12" customFormat="1" ht="22.8" customHeight="1">
      <c r="A250" s="12"/>
      <c r="B250" s="202"/>
      <c r="C250" s="203"/>
      <c r="D250" s="204" t="s">
        <v>76</v>
      </c>
      <c r="E250" s="216" t="s">
        <v>382</v>
      </c>
      <c r="F250" s="216" t="s">
        <v>383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SUM(P251:P284)</f>
        <v>0</v>
      </c>
      <c r="Q250" s="210"/>
      <c r="R250" s="211">
        <f>SUM(R251:R284)</f>
        <v>0</v>
      </c>
      <c r="S250" s="210"/>
      <c r="T250" s="212">
        <f>SUM(T251:T284)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85</v>
      </c>
      <c r="AT250" s="214" t="s">
        <v>76</v>
      </c>
      <c r="AU250" s="214" t="s">
        <v>85</v>
      </c>
      <c r="AY250" s="213" t="s">
        <v>125</v>
      </c>
      <c r="BK250" s="215">
        <f>SUM(BK251:BK284)</f>
        <v>0</v>
      </c>
    </row>
    <row r="251" s="2" customFormat="1" ht="37.8" customHeight="1">
      <c r="A251" s="37"/>
      <c r="B251" s="38"/>
      <c r="C251" s="218" t="s">
        <v>384</v>
      </c>
      <c r="D251" s="218" t="s">
        <v>127</v>
      </c>
      <c r="E251" s="219" t="s">
        <v>385</v>
      </c>
      <c r="F251" s="220" t="s">
        <v>386</v>
      </c>
      <c r="G251" s="221" t="s">
        <v>182</v>
      </c>
      <c r="H251" s="222">
        <v>3.6339999999999999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42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131</v>
      </c>
      <c r="AT251" s="230" t="s">
        <v>127</v>
      </c>
      <c r="AU251" s="230" t="s">
        <v>87</v>
      </c>
      <c r="AY251" s="16" t="s">
        <v>125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85</v>
      </c>
      <c r="BK251" s="231">
        <f>ROUND(I251*H251,2)</f>
        <v>0</v>
      </c>
      <c r="BL251" s="16" t="s">
        <v>131</v>
      </c>
      <c r="BM251" s="230" t="s">
        <v>387</v>
      </c>
    </row>
    <row r="252" s="13" customFormat="1">
      <c r="A252" s="13"/>
      <c r="B252" s="232"/>
      <c r="C252" s="233"/>
      <c r="D252" s="234" t="s">
        <v>133</v>
      </c>
      <c r="E252" s="235" t="s">
        <v>1</v>
      </c>
      <c r="F252" s="236" t="s">
        <v>388</v>
      </c>
      <c r="G252" s="233"/>
      <c r="H252" s="237">
        <v>3.6339999999999999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133</v>
      </c>
      <c r="AU252" s="243" t="s">
        <v>87</v>
      </c>
      <c r="AV252" s="13" t="s">
        <v>87</v>
      </c>
      <c r="AW252" s="13" t="s">
        <v>34</v>
      </c>
      <c r="AX252" s="13" t="s">
        <v>85</v>
      </c>
      <c r="AY252" s="243" t="s">
        <v>125</v>
      </c>
    </row>
    <row r="253" s="2" customFormat="1" ht="37.8" customHeight="1">
      <c r="A253" s="37"/>
      <c r="B253" s="38"/>
      <c r="C253" s="218" t="s">
        <v>389</v>
      </c>
      <c r="D253" s="218" t="s">
        <v>127</v>
      </c>
      <c r="E253" s="219" t="s">
        <v>390</v>
      </c>
      <c r="F253" s="220" t="s">
        <v>391</v>
      </c>
      <c r="G253" s="221" t="s">
        <v>182</v>
      </c>
      <c r="H253" s="222">
        <v>10.901999999999999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42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131</v>
      </c>
      <c r="AT253" s="230" t="s">
        <v>127</v>
      </c>
      <c r="AU253" s="230" t="s">
        <v>87</v>
      </c>
      <c r="AY253" s="16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85</v>
      </c>
      <c r="BK253" s="231">
        <f>ROUND(I253*H253,2)</f>
        <v>0</v>
      </c>
      <c r="BL253" s="16" t="s">
        <v>131</v>
      </c>
      <c r="BM253" s="230" t="s">
        <v>392</v>
      </c>
    </row>
    <row r="254" s="13" customFormat="1">
      <c r="A254" s="13"/>
      <c r="B254" s="232"/>
      <c r="C254" s="233"/>
      <c r="D254" s="234" t="s">
        <v>133</v>
      </c>
      <c r="E254" s="235" t="s">
        <v>1</v>
      </c>
      <c r="F254" s="236" t="s">
        <v>393</v>
      </c>
      <c r="G254" s="233"/>
      <c r="H254" s="237">
        <v>10.901999999999999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133</v>
      </c>
      <c r="AU254" s="243" t="s">
        <v>87</v>
      </c>
      <c r="AV254" s="13" t="s">
        <v>87</v>
      </c>
      <c r="AW254" s="13" t="s">
        <v>34</v>
      </c>
      <c r="AX254" s="13" t="s">
        <v>85</v>
      </c>
      <c r="AY254" s="243" t="s">
        <v>125</v>
      </c>
    </row>
    <row r="255" s="2" customFormat="1" ht="37.8" customHeight="1">
      <c r="A255" s="37"/>
      <c r="B255" s="38"/>
      <c r="C255" s="218" t="s">
        <v>394</v>
      </c>
      <c r="D255" s="218" t="s">
        <v>127</v>
      </c>
      <c r="E255" s="219" t="s">
        <v>395</v>
      </c>
      <c r="F255" s="220" t="s">
        <v>396</v>
      </c>
      <c r="G255" s="221" t="s">
        <v>182</v>
      </c>
      <c r="H255" s="222">
        <v>14.590999999999999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42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131</v>
      </c>
      <c r="AT255" s="230" t="s">
        <v>127</v>
      </c>
      <c r="AU255" s="230" t="s">
        <v>87</v>
      </c>
      <c r="AY255" s="16" t="s">
        <v>125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85</v>
      </c>
      <c r="BK255" s="231">
        <f>ROUND(I255*H255,2)</f>
        <v>0</v>
      </c>
      <c r="BL255" s="16" t="s">
        <v>131</v>
      </c>
      <c r="BM255" s="230" t="s">
        <v>397</v>
      </c>
    </row>
    <row r="256" s="13" customFormat="1">
      <c r="A256" s="13"/>
      <c r="B256" s="232"/>
      <c r="C256" s="233"/>
      <c r="D256" s="234" t="s">
        <v>133</v>
      </c>
      <c r="E256" s="235" t="s">
        <v>1</v>
      </c>
      <c r="F256" s="236" t="s">
        <v>398</v>
      </c>
      <c r="G256" s="233"/>
      <c r="H256" s="237">
        <v>0.048000000000000001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133</v>
      </c>
      <c r="AU256" s="243" t="s">
        <v>87</v>
      </c>
      <c r="AV256" s="13" t="s">
        <v>87</v>
      </c>
      <c r="AW256" s="13" t="s">
        <v>34</v>
      </c>
      <c r="AX256" s="13" t="s">
        <v>77</v>
      </c>
      <c r="AY256" s="243" t="s">
        <v>125</v>
      </c>
    </row>
    <row r="257" s="13" customFormat="1">
      <c r="A257" s="13"/>
      <c r="B257" s="232"/>
      <c r="C257" s="233"/>
      <c r="D257" s="234" t="s">
        <v>133</v>
      </c>
      <c r="E257" s="235" t="s">
        <v>1</v>
      </c>
      <c r="F257" s="236" t="s">
        <v>399</v>
      </c>
      <c r="G257" s="233"/>
      <c r="H257" s="237">
        <v>2.5880000000000001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133</v>
      </c>
      <c r="AU257" s="243" t="s">
        <v>87</v>
      </c>
      <c r="AV257" s="13" t="s">
        <v>87</v>
      </c>
      <c r="AW257" s="13" t="s">
        <v>34</v>
      </c>
      <c r="AX257" s="13" t="s">
        <v>77</v>
      </c>
      <c r="AY257" s="243" t="s">
        <v>125</v>
      </c>
    </row>
    <row r="258" s="13" customFormat="1">
      <c r="A258" s="13"/>
      <c r="B258" s="232"/>
      <c r="C258" s="233"/>
      <c r="D258" s="234" t="s">
        <v>133</v>
      </c>
      <c r="E258" s="235" t="s">
        <v>1</v>
      </c>
      <c r="F258" s="236" t="s">
        <v>400</v>
      </c>
      <c r="G258" s="233"/>
      <c r="H258" s="237">
        <v>8.4589999999999996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133</v>
      </c>
      <c r="AU258" s="243" t="s">
        <v>87</v>
      </c>
      <c r="AV258" s="13" t="s">
        <v>87</v>
      </c>
      <c r="AW258" s="13" t="s">
        <v>34</v>
      </c>
      <c r="AX258" s="13" t="s">
        <v>77</v>
      </c>
      <c r="AY258" s="243" t="s">
        <v>125</v>
      </c>
    </row>
    <row r="259" s="13" customFormat="1">
      <c r="A259" s="13"/>
      <c r="B259" s="232"/>
      <c r="C259" s="233"/>
      <c r="D259" s="234" t="s">
        <v>133</v>
      </c>
      <c r="E259" s="235" t="s">
        <v>1</v>
      </c>
      <c r="F259" s="236" t="s">
        <v>401</v>
      </c>
      <c r="G259" s="233"/>
      <c r="H259" s="237">
        <v>2.1160000000000001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133</v>
      </c>
      <c r="AU259" s="243" t="s">
        <v>87</v>
      </c>
      <c r="AV259" s="13" t="s">
        <v>87</v>
      </c>
      <c r="AW259" s="13" t="s">
        <v>34</v>
      </c>
      <c r="AX259" s="13" t="s">
        <v>77</v>
      </c>
      <c r="AY259" s="243" t="s">
        <v>125</v>
      </c>
    </row>
    <row r="260" s="13" customFormat="1">
      <c r="A260" s="13"/>
      <c r="B260" s="232"/>
      <c r="C260" s="233"/>
      <c r="D260" s="234" t="s">
        <v>133</v>
      </c>
      <c r="E260" s="235" t="s">
        <v>1</v>
      </c>
      <c r="F260" s="236" t="s">
        <v>402</v>
      </c>
      <c r="G260" s="233"/>
      <c r="H260" s="237">
        <v>1.3799999999999999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133</v>
      </c>
      <c r="AU260" s="243" t="s">
        <v>87</v>
      </c>
      <c r="AV260" s="13" t="s">
        <v>87</v>
      </c>
      <c r="AW260" s="13" t="s">
        <v>34</v>
      </c>
      <c r="AX260" s="13" t="s">
        <v>77</v>
      </c>
      <c r="AY260" s="243" t="s">
        <v>125</v>
      </c>
    </row>
    <row r="261" s="14" customFormat="1">
      <c r="A261" s="14"/>
      <c r="B261" s="244"/>
      <c r="C261" s="245"/>
      <c r="D261" s="234" t="s">
        <v>133</v>
      </c>
      <c r="E261" s="246" t="s">
        <v>1</v>
      </c>
      <c r="F261" s="247" t="s">
        <v>149</v>
      </c>
      <c r="G261" s="245"/>
      <c r="H261" s="248">
        <v>14.590999999999998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133</v>
      </c>
      <c r="AU261" s="254" t="s">
        <v>87</v>
      </c>
      <c r="AV261" s="14" t="s">
        <v>131</v>
      </c>
      <c r="AW261" s="14" t="s">
        <v>34</v>
      </c>
      <c r="AX261" s="14" t="s">
        <v>85</v>
      </c>
      <c r="AY261" s="254" t="s">
        <v>125</v>
      </c>
    </row>
    <row r="262" s="2" customFormat="1" ht="37.8" customHeight="1">
      <c r="A262" s="37"/>
      <c r="B262" s="38"/>
      <c r="C262" s="218" t="s">
        <v>403</v>
      </c>
      <c r="D262" s="218" t="s">
        <v>127</v>
      </c>
      <c r="E262" s="219" t="s">
        <v>404</v>
      </c>
      <c r="F262" s="220" t="s">
        <v>391</v>
      </c>
      <c r="G262" s="221" t="s">
        <v>182</v>
      </c>
      <c r="H262" s="222">
        <v>43.773000000000003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42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131</v>
      </c>
      <c r="AT262" s="230" t="s">
        <v>127</v>
      </c>
      <c r="AU262" s="230" t="s">
        <v>87</v>
      </c>
      <c r="AY262" s="16" t="s">
        <v>125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85</v>
      </c>
      <c r="BK262" s="231">
        <f>ROUND(I262*H262,2)</f>
        <v>0</v>
      </c>
      <c r="BL262" s="16" t="s">
        <v>131</v>
      </c>
      <c r="BM262" s="230" t="s">
        <v>405</v>
      </c>
    </row>
    <row r="263" s="13" customFormat="1">
      <c r="A263" s="13"/>
      <c r="B263" s="232"/>
      <c r="C263" s="233"/>
      <c r="D263" s="234" t="s">
        <v>133</v>
      </c>
      <c r="E263" s="235" t="s">
        <v>1</v>
      </c>
      <c r="F263" s="236" t="s">
        <v>406</v>
      </c>
      <c r="G263" s="233"/>
      <c r="H263" s="237">
        <v>7.7640000000000002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133</v>
      </c>
      <c r="AU263" s="243" t="s">
        <v>87</v>
      </c>
      <c r="AV263" s="13" t="s">
        <v>87</v>
      </c>
      <c r="AW263" s="13" t="s">
        <v>34</v>
      </c>
      <c r="AX263" s="13" t="s">
        <v>77</v>
      </c>
      <c r="AY263" s="243" t="s">
        <v>125</v>
      </c>
    </row>
    <row r="264" s="13" customFormat="1">
      <c r="A264" s="13"/>
      <c r="B264" s="232"/>
      <c r="C264" s="233"/>
      <c r="D264" s="234" t="s">
        <v>133</v>
      </c>
      <c r="E264" s="235" t="s">
        <v>1</v>
      </c>
      <c r="F264" s="236" t="s">
        <v>407</v>
      </c>
      <c r="G264" s="233"/>
      <c r="H264" s="237">
        <v>25.376999999999999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133</v>
      </c>
      <c r="AU264" s="243" t="s">
        <v>87</v>
      </c>
      <c r="AV264" s="13" t="s">
        <v>87</v>
      </c>
      <c r="AW264" s="13" t="s">
        <v>34</v>
      </c>
      <c r="AX264" s="13" t="s">
        <v>77</v>
      </c>
      <c r="AY264" s="243" t="s">
        <v>125</v>
      </c>
    </row>
    <row r="265" s="13" customFormat="1">
      <c r="A265" s="13"/>
      <c r="B265" s="232"/>
      <c r="C265" s="233"/>
      <c r="D265" s="234" t="s">
        <v>133</v>
      </c>
      <c r="E265" s="235" t="s">
        <v>1</v>
      </c>
      <c r="F265" s="236" t="s">
        <v>408</v>
      </c>
      <c r="G265" s="233"/>
      <c r="H265" s="237">
        <v>6.3479999999999999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133</v>
      </c>
      <c r="AU265" s="243" t="s">
        <v>87</v>
      </c>
      <c r="AV265" s="13" t="s">
        <v>87</v>
      </c>
      <c r="AW265" s="13" t="s">
        <v>34</v>
      </c>
      <c r="AX265" s="13" t="s">
        <v>77</v>
      </c>
      <c r="AY265" s="243" t="s">
        <v>125</v>
      </c>
    </row>
    <row r="266" s="13" customFormat="1">
      <c r="A266" s="13"/>
      <c r="B266" s="232"/>
      <c r="C266" s="233"/>
      <c r="D266" s="234" t="s">
        <v>133</v>
      </c>
      <c r="E266" s="235" t="s">
        <v>1</v>
      </c>
      <c r="F266" s="236" t="s">
        <v>409</v>
      </c>
      <c r="G266" s="233"/>
      <c r="H266" s="237">
        <v>4.1399999999999997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133</v>
      </c>
      <c r="AU266" s="243" t="s">
        <v>87</v>
      </c>
      <c r="AV266" s="13" t="s">
        <v>87</v>
      </c>
      <c r="AW266" s="13" t="s">
        <v>34</v>
      </c>
      <c r="AX266" s="13" t="s">
        <v>77</v>
      </c>
      <c r="AY266" s="243" t="s">
        <v>125</v>
      </c>
    </row>
    <row r="267" s="13" customFormat="1">
      <c r="A267" s="13"/>
      <c r="B267" s="232"/>
      <c r="C267" s="233"/>
      <c r="D267" s="234" t="s">
        <v>133</v>
      </c>
      <c r="E267" s="235" t="s">
        <v>1</v>
      </c>
      <c r="F267" s="236" t="s">
        <v>410</v>
      </c>
      <c r="G267" s="233"/>
      <c r="H267" s="237">
        <v>0.14399999999999999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133</v>
      </c>
      <c r="AU267" s="243" t="s">
        <v>87</v>
      </c>
      <c r="AV267" s="13" t="s">
        <v>87</v>
      </c>
      <c r="AW267" s="13" t="s">
        <v>34</v>
      </c>
      <c r="AX267" s="13" t="s">
        <v>77</v>
      </c>
      <c r="AY267" s="243" t="s">
        <v>125</v>
      </c>
    </row>
    <row r="268" s="14" customFormat="1">
      <c r="A268" s="14"/>
      <c r="B268" s="244"/>
      <c r="C268" s="245"/>
      <c r="D268" s="234" t="s">
        <v>133</v>
      </c>
      <c r="E268" s="246" t="s">
        <v>1</v>
      </c>
      <c r="F268" s="247" t="s">
        <v>149</v>
      </c>
      <c r="G268" s="245"/>
      <c r="H268" s="248">
        <v>43.772999999999996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133</v>
      </c>
      <c r="AU268" s="254" t="s">
        <v>87</v>
      </c>
      <c r="AV268" s="14" t="s">
        <v>131</v>
      </c>
      <c r="AW268" s="14" t="s">
        <v>34</v>
      </c>
      <c r="AX268" s="14" t="s">
        <v>85</v>
      </c>
      <c r="AY268" s="254" t="s">
        <v>125</v>
      </c>
    </row>
    <row r="269" s="2" customFormat="1" ht="24.15" customHeight="1">
      <c r="A269" s="37"/>
      <c r="B269" s="38"/>
      <c r="C269" s="218" t="s">
        <v>411</v>
      </c>
      <c r="D269" s="218" t="s">
        <v>127</v>
      </c>
      <c r="E269" s="219" t="s">
        <v>412</v>
      </c>
      <c r="F269" s="220" t="s">
        <v>413</v>
      </c>
      <c r="G269" s="221" t="s">
        <v>182</v>
      </c>
      <c r="H269" s="222">
        <v>3.6339999999999999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42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131</v>
      </c>
      <c r="AT269" s="230" t="s">
        <v>127</v>
      </c>
      <c r="AU269" s="230" t="s">
        <v>87</v>
      </c>
      <c r="AY269" s="16" t="s">
        <v>125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85</v>
      </c>
      <c r="BK269" s="231">
        <f>ROUND(I269*H269,2)</f>
        <v>0</v>
      </c>
      <c r="BL269" s="16" t="s">
        <v>131</v>
      </c>
      <c r="BM269" s="230" t="s">
        <v>414</v>
      </c>
    </row>
    <row r="270" s="13" customFormat="1">
      <c r="A270" s="13"/>
      <c r="B270" s="232"/>
      <c r="C270" s="233"/>
      <c r="D270" s="234" t="s">
        <v>133</v>
      </c>
      <c r="E270" s="235" t="s">
        <v>1</v>
      </c>
      <c r="F270" s="236" t="s">
        <v>388</v>
      </c>
      <c r="G270" s="233"/>
      <c r="H270" s="237">
        <v>3.6339999999999999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133</v>
      </c>
      <c r="AU270" s="243" t="s">
        <v>87</v>
      </c>
      <c r="AV270" s="13" t="s">
        <v>87</v>
      </c>
      <c r="AW270" s="13" t="s">
        <v>34</v>
      </c>
      <c r="AX270" s="13" t="s">
        <v>85</v>
      </c>
      <c r="AY270" s="243" t="s">
        <v>125</v>
      </c>
    </row>
    <row r="271" s="2" customFormat="1" ht="24.15" customHeight="1">
      <c r="A271" s="37"/>
      <c r="B271" s="38"/>
      <c r="C271" s="218" t="s">
        <v>415</v>
      </c>
      <c r="D271" s="218" t="s">
        <v>127</v>
      </c>
      <c r="E271" s="219" t="s">
        <v>416</v>
      </c>
      <c r="F271" s="220" t="s">
        <v>417</v>
      </c>
      <c r="G271" s="221" t="s">
        <v>182</v>
      </c>
      <c r="H271" s="222">
        <v>4.016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42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131</v>
      </c>
      <c r="AT271" s="230" t="s">
        <v>127</v>
      </c>
      <c r="AU271" s="230" t="s">
        <v>87</v>
      </c>
      <c r="AY271" s="16" t="s">
        <v>125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85</v>
      </c>
      <c r="BK271" s="231">
        <f>ROUND(I271*H271,2)</f>
        <v>0</v>
      </c>
      <c r="BL271" s="16" t="s">
        <v>131</v>
      </c>
      <c r="BM271" s="230" t="s">
        <v>418</v>
      </c>
    </row>
    <row r="272" s="13" customFormat="1">
      <c r="A272" s="13"/>
      <c r="B272" s="232"/>
      <c r="C272" s="233"/>
      <c r="D272" s="234" t="s">
        <v>133</v>
      </c>
      <c r="E272" s="235" t="s">
        <v>1</v>
      </c>
      <c r="F272" s="236" t="s">
        <v>402</v>
      </c>
      <c r="G272" s="233"/>
      <c r="H272" s="237">
        <v>1.3799999999999999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133</v>
      </c>
      <c r="AU272" s="243" t="s">
        <v>87</v>
      </c>
      <c r="AV272" s="13" t="s">
        <v>87</v>
      </c>
      <c r="AW272" s="13" t="s">
        <v>34</v>
      </c>
      <c r="AX272" s="13" t="s">
        <v>77</v>
      </c>
      <c r="AY272" s="243" t="s">
        <v>125</v>
      </c>
    </row>
    <row r="273" s="13" customFormat="1">
      <c r="A273" s="13"/>
      <c r="B273" s="232"/>
      <c r="C273" s="233"/>
      <c r="D273" s="234" t="s">
        <v>133</v>
      </c>
      <c r="E273" s="235" t="s">
        <v>1</v>
      </c>
      <c r="F273" s="236" t="s">
        <v>398</v>
      </c>
      <c r="G273" s="233"/>
      <c r="H273" s="237">
        <v>0.048000000000000001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133</v>
      </c>
      <c r="AU273" s="243" t="s">
        <v>87</v>
      </c>
      <c r="AV273" s="13" t="s">
        <v>87</v>
      </c>
      <c r="AW273" s="13" t="s">
        <v>34</v>
      </c>
      <c r="AX273" s="13" t="s">
        <v>77</v>
      </c>
      <c r="AY273" s="243" t="s">
        <v>125</v>
      </c>
    </row>
    <row r="274" s="13" customFormat="1">
      <c r="A274" s="13"/>
      <c r="B274" s="232"/>
      <c r="C274" s="233"/>
      <c r="D274" s="234" t="s">
        <v>133</v>
      </c>
      <c r="E274" s="235" t="s">
        <v>1</v>
      </c>
      <c r="F274" s="236" t="s">
        <v>399</v>
      </c>
      <c r="G274" s="233"/>
      <c r="H274" s="237">
        <v>2.5880000000000001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133</v>
      </c>
      <c r="AU274" s="243" t="s">
        <v>87</v>
      </c>
      <c r="AV274" s="13" t="s">
        <v>87</v>
      </c>
      <c r="AW274" s="13" t="s">
        <v>34</v>
      </c>
      <c r="AX274" s="13" t="s">
        <v>77</v>
      </c>
      <c r="AY274" s="243" t="s">
        <v>125</v>
      </c>
    </row>
    <row r="275" s="14" customFormat="1">
      <c r="A275" s="14"/>
      <c r="B275" s="244"/>
      <c r="C275" s="245"/>
      <c r="D275" s="234" t="s">
        <v>133</v>
      </c>
      <c r="E275" s="246" t="s">
        <v>1</v>
      </c>
      <c r="F275" s="247" t="s">
        <v>149</v>
      </c>
      <c r="G275" s="245"/>
      <c r="H275" s="248">
        <v>4.016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133</v>
      </c>
      <c r="AU275" s="254" t="s">
        <v>87</v>
      </c>
      <c r="AV275" s="14" t="s">
        <v>131</v>
      </c>
      <c r="AW275" s="14" t="s">
        <v>34</v>
      </c>
      <c r="AX275" s="14" t="s">
        <v>85</v>
      </c>
      <c r="AY275" s="254" t="s">
        <v>125</v>
      </c>
    </row>
    <row r="276" s="2" customFormat="1" ht="44.25" customHeight="1">
      <c r="A276" s="37"/>
      <c r="B276" s="38"/>
      <c r="C276" s="218" t="s">
        <v>419</v>
      </c>
      <c r="D276" s="218" t="s">
        <v>127</v>
      </c>
      <c r="E276" s="219" t="s">
        <v>420</v>
      </c>
      <c r="F276" s="220" t="s">
        <v>421</v>
      </c>
      <c r="G276" s="221" t="s">
        <v>182</v>
      </c>
      <c r="H276" s="222">
        <v>14.590999999999999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42</v>
      </c>
      <c r="O276" s="90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131</v>
      </c>
      <c r="AT276" s="230" t="s">
        <v>127</v>
      </c>
      <c r="AU276" s="230" t="s">
        <v>87</v>
      </c>
      <c r="AY276" s="16" t="s">
        <v>125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85</v>
      </c>
      <c r="BK276" s="231">
        <f>ROUND(I276*H276,2)</f>
        <v>0</v>
      </c>
      <c r="BL276" s="16" t="s">
        <v>131</v>
      </c>
      <c r="BM276" s="230" t="s">
        <v>422</v>
      </c>
    </row>
    <row r="277" s="13" customFormat="1">
      <c r="A277" s="13"/>
      <c r="B277" s="232"/>
      <c r="C277" s="233"/>
      <c r="D277" s="234" t="s">
        <v>133</v>
      </c>
      <c r="E277" s="235" t="s">
        <v>1</v>
      </c>
      <c r="F277" s="236" t="s">
        <v>402</v>
      </c>
      <c r="G277" s="233"/>
      <c r="H277" s="237">
        <v>1.3799999999999999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133</v>
      </c>
      <c r="AU277" s="243" t="s">
        <v>87</v>
      </c>
      <c r="AV277" s="13" t="s">
        <v>87</v>
      </c>
      <c r="AW277" s="13" t="s">
        <v>34</v>
      </c>
      <c r="AX277" s="13" t="s">
        <v>77</v>
      </c>
      <c r="AY277" s="243" t="s">
        <v>125</v>
      </c>
    </row>
    <row r="278" s="13" customFormat="1">
      <c r="A278" s="13"/>
      <c r="B278" s="232"/>
      <c r="C278" s="233"/>
      <c r="D278" s="234" t="s">
        <v>133</v>
      </c>
      <c r="E278" s="235" t="s">
        <v>1</v>
      </c>
      <c r="F278" s="236" t="s">
        <v>398</v>
      </c>
      <c r="G278" s="233"/>
      <c r="H278" s="237">
        <v>0.048000000000000001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133</v>
      </c>
      <c r="AU278" s="243" t="s">
        <v>87</v>
      </c>
      <c r="AV278" s="13" t="s">
        <v>87</v>
      </c>
      <c r="AW278" s="13" t="s">
        <v>34</v>
      </c>
      <c r="AX278" s="13" t="s">
        <v>77</v>
      </c>
      <c r="AY278" s="243" t="s">
        <v>125</v>
      </c>
    </row>
    <row r="279" s="13" customFormat="1">
      <c r="A279" s="13"/>
      <c r="B279" s="232"/>
      <c r="C279" s="233"/>
      <c r="D279" s="234" t="s">
        <v>133</v>
      </c>
      <c r="E279" s="235" t="s">
        <v>1</v>
      </c>
      <c r="F279" s="236" t="s">
        <v>399</v>
      </c>
      <c r="G279" s="233"/>
      <c r="H279" s="237">
        <v>2.5880000000000001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133</v>
      </c>
      <c r="AU279" s="243" t="s">
        <v>87</v>
      </c>
      <c r="AV279" s="13" t="s">
        <v>87</v>
      </c>
      <c r="AW279" s="13" t="s">
        <v>34</v>
      </c>
      <c r="AX279" s="13" t="s">
        <v>77</v>
      </c>
      <c r="AY279" s="243" t="s">
        <v>125</v>
      </c>
    </row>
    <row r="280" s="13" customFormat="1">
      <c r="A280" s="13"/>
      <c r="B280" s="232"/>
      <c r="C280" s="233"/>
      <c r="D280" s="234" t="s">
        <v>133</v>
      </c>
      <c r="E280" s="235" t="s">
        <v>1</v>
      </c>
      <c r="F280" s="236" t="s">
        <v>400</v>
      </c>
      <c r="G280" s="233"/>
      <c r="H280" s="237">
        <v>8.4589999999999996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133</v>
      </c>
      <c r="AU280" s="243" t="s">
        <v>87</v>
      </c>
      <c r="AV280" s="13" t="s">
        <v>87</v>
      </c>
      <c r="AW280" s="13" t="s">
        <v>34</v>
      </c>
      <c r="AX280" s="13" t="s">
        <v>77</v>
      </c>
      <c r="AY280" s="243" t="s">
        <v>125</v>
      </c>
    </row>
    <row r="281" s="13" customFormat="1">
      <c r="A281" s="13"/>
      <c r="B281" s="232"/>
      <c r="C281" s="233"/>
      <c r="D281" s="234" t="s">
        <v>133</v>
      </c>
      <c r="E281" s="235" t="s">
        <v>1</v>
      </c>
      <c r="F281" s="236" t="s">
        <v>401</v>
      </c>
      <c r="G281" s="233"/>
      <c r="H281" s="237">
        <v>2.1160000000000001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133</v>
      </c>
      <c r="AU281" s="243" t="s">
        <v>87</v>
      </c>
      <c r="AV281" s="13" t="s">
        <v>87</v>
      </c>
      <c r="AW281" s="13" t="s">
        <v>34</v>
      </c>
      <c r="AX281" s="13" t="s">
        <v>77</v>
      </c>
      <c r="AY281" s="243" t="s">
        <v>125</v>
      </c>
    </row>
    <row r="282" s="14" customFormat="1">
      <c r="A282" s="14"/>
      <c r="B282" s="244"/>
      <c r="C282" s="245"/>
      <c r="D282" s="234" t="s">
        <v>133</v>
      </c>
      <c r="E282" s="246" t="s">
        <v>1</v>
      </c>
      <c r="F282" s="247" t="s">
        <v>149</v>
      </c>
      <c r="G282" s="245"/>
      <c r="H282" s="248">
        <v>14.590999999999999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133</v>
      </c>
      <c r="AU282" s="254" t="s">
        <v>87</v>
      </c>
      <c r="AV282" s="14" t="s">
        <v>131</v>
      </c>
      <c r="AW282" s="14" t="s">
        <v>34</v>
      </c>
      <c r="AX282" s="14" t="s">
        <v>85</v>
      </c>
      <c r="AY282" s="254" t="s">
        <v>125</v>
      </c>
    </row>
    <row r="283" s="2" customFormat="1" ht="44.25" customHeight="1">
      <c r="A283" s="37"/>
      <c r="B283" s="38"/>
      <c r="C283" s="218" t="s">
        <v>423</v>
      </c>
      <c r="D283" s="218" t="s">
        <v>127</v>
      </c>
      <c r="E283" s="219" t="s">
        <v>424</v>
      </c>
      <c r="F283" s="220" t="s">
        <v>425</v>
      </c>
      <c r="G283" s="221" t="s">
        <v>182</v>
      </c>
      <c r="H283" s="222">
        <v>3.6339999999999999</v>
      </c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42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131</v>
      </c>
      <c r="AT283" s="230" t="s">
        <v>127</v>
      </c>
      <c r="AU283" s="230" t="s">
        <v>87</v>
      </c>
      <c r="AY283" s="16" t="s">
        <v>125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85</v>
      </c>
      <c r="BK283" s="231">
        <f>ROUND(I283*H283,2)</f>
        <v>0</v>
      </c>
      <c r="BL283" s="16" t="s">
        <v>131</v>
      </c>
      <c r="BM283" s="230" t="s">
        <v>426</v>
      </c>
    </row>
    <row r="284" s="13" customFormat="1">
      <c r="A284" s="13"/>
      <c r="B284" s="232"/>
      <c r="C284" s="233"/>
      <c r="D284" s="234" t="s">
        <v>133</v>
      </c>
      <c r="E284" s="235" t="s">
        <v>1</v>
      </c>
      <c r="F284" s="236" t="s">
        <v>388</v>
      </c>
      <c r="G284" s="233"/>
      <c r="H284" s="237">
        <v>3.6339999999999999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133</v>
      </c>
      <c r="AU284" s="243" t="s">
        <v>87</v>
      </c>
      <c r="AV284" s="13" t="s">
        <v>87</v>
      </c>
      <c r="AW284" s="13" t="s">
        <v>34</v>
      </c>
      <c r="AX284" s="13" t="s">
        <v>85</v>
      </c>
      <c r="AY284" s="243" t="s">
        <v>125</v>
      </c>
    </row>
    <row r="285" s="12" customFormat="1" ht="22.8" customHeight="1">
      <c r="A285" s="12"/>
      <c r="B285" s="202"/>
      <c r="C285" s="203"/>
      <c r="D285" s="204" t="s">
        <v>76</v>
      </c>
      <c r="E285" s="216" t="s">
        <v>427</v>
      </c>
      <c r="F285" s="216" t="s">
        <v>428</v>
      </c>
      <c r="G285" s="203"/>
      <c r="H285" s="203"/>
      <c r="I285" s="206"/>
      <c r="J285" s="217">
        <f>BK285</f>
        <v>0</v>
      </c>
      <c r="K285" s="203"/>
      <c r="L285" s="208"/>
      <c r="M285" s="209"/>
      <c r="N285" s="210"/>
      <c r="O285" s="210"/>
      <c r="P285" s="211">
        <f>P286</f>
        <v>0</v>
      </c>
      <c r="Q285" s="210"/>
      <c r="R285" s="211">
        <f>R286</f>
        <v>0</v>
      </c>
      <c r="S285" s="210"/>
      <c r="T285" s="212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85</v>
      </c>
      <c r="AT285" s="214" t="s">
        <v>76</v>
      </c>
      <c r="AU285" s="214" t="s">
        <v>85</v>
      </c>
      <c r="AY285" s="213" t="s">
        <v>125</v>
      </c>
      <c r="BK285" s="215">
        <f>BK286</f>
        <v>0</v>
      </c>
    </row>
    <row r="286" s="2" customFormat="1" ht="37.8" customHeight="1">
      <c r="A286" s="37"/>
      <c r="B286" s="38"/>
      <c r="C286" s="218" t="s">
        <v>429</v>
      </c>
      <c r="D286" s="218" t="s">
        <v>127</v>
      </c>
      <c r="E286" s="219" t="s">
        <v>430</v>
      </c>
      <c r="F286" s="220" t="s">
        <v>431</v>
      </c>
      <c r="G286" s="221" t="s">
        <v>182</v>
      </c>
      <c r="H286" s="222">
        <v>55.209000000000003</v>
      </c>
      <c r="I286" s="223"/>
      <c r="J286" s="224">
        <f>ROUND(I286*H286,2)</f>
        <v>0</v>
      </c>
      <c r="K286" s="225"/>
      <c r="L286" s="43"/>
      <c r="M286" s="270" t="s">
        <v>1</v>
      </c>
      <c r="N286" s="271" t="s">
        <v>42</v>
      </c>
      <c r="O286" s="272"/>
      <c r="P286" s="273">
        <f>O286*H286</f>
        <v>0</v>
      </c>
      <c r="Q286" s="273">
        <v>0</v>
      </c>
      <c r="R286" s="273">
        <f>Q286*H286</f>
        <v>0</v>
      </c>
      <c r="S286" s="273">
        <v>0</v>
      </c>
      <c r="T286" s="27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131</v>
      </c>
      <c r="AT286" s="230" t="s">
        <v>127</v>
      </c>
      <c r="AU286" s="230" t="s">
        <v>87</v>
      </c>
      <c r="AY286" s="16" t="s">
        <v>125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85</v>
      </c>
      <c r="BK286" s="231">
        <f>ROUND(I286*H286,2)</f>
        <v>0</v>
      </c>
      <c r="BL286" s="16" t="s">
        <v>131</v>
      </c>
      <c r="BM286" s="230" t="s">
        <v>432</v>
      </c>
    </row>
    <row r="287" s="2" customFormat="1" ht="6.96" customHeight="1">
      <c r="A287" s="37"/>
      <c r="B287" s="65"/>
      <c r="C287" s="66"/>
      <c r="D287" s="66"/>
      <c r="E287" s="66"/>
      <c r="F287" s="66"/>
      <c r="G287" s="66"/>
      <c r="H287" s="66"/>
      <c r="I287" s="66"/>
      <c r="J287" s="66"/>
      <c r="K287" s="66"/>
      <c r="L287" s="43"/>
      <c r="M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</row>
  </sheetData>
  <sheetProtection sheet="1" autoFilter="0" formatColumns="0" formatRows="0" objects="1" scenarios="1" spinCount="100000" saltValue="5k21W7UuViBK1GagQoIiNulDcbOo6sZk8y8z02oRyY5XQ49SLYtC0S8O6dwSX+wWVyuqeExNS2mhfXjYS4m7ag==" hashValue="aCvlDHTO6D9jrKYTJR9W2UVn2/Fn4CWwfDL1diOLlBq3fRAvbtvqKxG5pQkcp2W+0Name+gqz71ex1jjn/B1cg==" algorithmName="SHA-512" password="CC35"/>
  <autoFilter ref="C122:K28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Dopravní řešení na silnici III/31117 u č. p. 23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433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97</v>
      </c>
      <c r="G12" s="37"/>
      <c r="H12" s="37"/>
      <c r="I12" s="139" t="s">
        <v>22</v>
      </c>
      <c r="J12" s="143" t="str">
        <f>'Rekapitulace stavby'!AN8</f>
        <v>15. 2. 2023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00279102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Lanškroun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09049312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Radek Kopecký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>09049312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Ing. Radek Kopecký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ROUND((SUM(BE118:BE152)),  2)</f>
        <v>0</v>
      </c>
      <c r="G33" s="37"/>
      <c r="H33" s="37"/>
      <c r="I33" s="154">
        <v>0.20999999999999999</v>
      </c>
      <c r="J33" s="153">
        <f>ROUND(((SUM(BE118:BE152))*I33),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ROUND((SUM(BF118:BF152)),  2)</f>
        <v>0</v>
      </c>
      <c r="G34" s="37"/>
      <c r="H34" s="37"/>
      <c r="I34" s="154">
        <v>0.14999999999999999</v>
      </c>
      <c r="J34" s="153">
        <f>ROUND(((SUM(BF118:BF152))*I34),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ROUND((SUM(BG118:BG152)),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ROUND((SUM(BH118:BH152)),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ROUND((SUM(BI118:BI152)),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Dopravní řešení na silnici III/31117 u č. p. 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Dopravní značení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15. 2. 2023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Lanškroun</v>
      </c>
      <c r="G91" s="39"/>
      <c r="H91" s="39"/>
      <c r="I91" s="31" t="s">
        <v>31</v>
      </c>
      <c r="J91" s="35" t="str">
        <f>E21</f>
        <v>Ing. Radek Kopecký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Ing. Radek Kopecký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110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Dopravní řešení na silnici III/31117 u č. p. 23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02 - Dopravní značení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15. 2. 2023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Město Lanškroun</v>
      </c>
      <c r="G114" s="39"/>
      <c r="H114" s="39"/>
      <c r="I114" s="31" t="s">
        <v>31</v>
      </c>
      <c r="J114" s="35" t="str">
        <f>E21</f>
        <v>Ing. Radek Kopecký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31" t="s">
        <v>35</v>
      </c>
      <c r="J115" s="35" t="str">
        <f>E24</f>
        <v>Ing. Radek Kopecký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111</v>
      </c>
      <c r="D117" s="193" t="s">
        <v>62</v>
      </c>
      <c r="E117" s="193" t="s">
        <v>58</v>
      </c>
      <c r="F117" s="193" t="s">
        <v>59</v>
      </c>
      <c r="G117" s="193" t="s">
        <v>112</v>
      </c>
      <c r="H117" s="193" t="s">
        <v>113</v>
      </c>
      <c r="I117" s="193" t="s">
        <v>114</v>
      </c>
      <c r="J117" s="194" t="s">
        <v>100</v>
      </c>
      <c r="K117" s="195" t="s">
        <v>115</v>
      </c>
      <c r="L117" s="196"/>
      <c r="M117" s="99" t="s">
        <v>1</v>
      </c>
      <c r="N117" s="100" t="s">
        <v>41</v>
      </c>
      <c r="O117" s="100" t="s">
        <v>116</v>
      </c>
      <c r="P117" s="100" t="s">
        <v>117</v>
      </c>
      <c r="Q117" s="100" t="s">
        <v>118</v>
      </c>
      <c r="R117" s="100" t="s">
        <v>119</v>
      </c>
      <c r="S117" s="100" t="s">
        <v>120</v>
      </c>
      <c r="T117" s="101" t="s">
        <v>121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122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0.54144999999999999</v>
      </c>
      <c r="S118" s="103"/>
      <c r="T118" s="200">
        <f>T119</f>
        <v>0.16400000000000001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76</v>
      </c>
      <c r="AU118" s="16" t="s">
        <v>102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76</v>
      </c>
      <c r="E119" s="205" t="s">
        <v>123</v>
      </c>
      <c r="F119" s="205" t="s">
        <v>124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0.54144999999999999</v>
      </c>
      <c r="S119" s="210"/>
      <c r="T119" s="212">
        <f>T120</f>
        <v>0.16400000000000001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85</v>
      </c>
      <c r="AT119" s="214" t="s">
        <v>76</v>
      </c>
      <c r="AU119" s="214" t="s">
        <v>77</v>
      </c>
      <c r="AY119" s="213" t="s">
        <v>125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76</v>
      </c>
      <c r="E120" s="216" t="s">
        <v>174</v>
      </c>
      <c r="F120" s="216" t="s">
        <v>361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SUM(P121:P152)</f>
        <v>0</v>
      </c>
      <c r="Q120" s="210"/>
      <c r="R120" s="211">
        <f>SUM(R121:R152)</f>
        <v>0.54144999999999999</v>
      </c>
      <c r="S120" s="210"/>
      <c r="T120" s="212">
        <f>SUM(T121:T152)</f>
        <v>0.16400000000000001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85</v>
      </c>
      <c r="AY120" s="213" t="s">
        <v>125</v>
      </c>
      <c r="BK120" s="215">
        <f>SUM(BK121:BK152)</f>
        <v>0</v>
      </c>
    </row>
    <row r="121" s="2" customFormat="1" ht="24.15" customHeight="1">
      <c r="A121" s="37"/>
      <c r="B121" s="38"/>
      <c r="C121" s="218" t="s">
        <v>85</v>
      </c>
      <c r="D121" s="218" t="s">
        <v>127</v>
      </c>
      <c r="E121" s="219" t="s">
        <v>434</v>
      </c>
      <c r="F121" s="220" t="s">
        <v>435</v>
      </c>
      <c r="G121" s="221" t="s">
        <v>358</v>
      </c>
      <c r="H121" s="222">
        <v>10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42</v>
      </c>
      <c r="O121" s="90"/>
      <c r="P121" s="228">
        <f>O121*H121</f>
        <v>0</v>
      </c>
      <c r="Q121" s="228">
        <v>0.00069999999999999999</v>
      </c>
      <c r="R121" s="228">
        <f>Q121*H121</f>
        <v>0.0070000000000000001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131</v>
      </c>
      <c r="AT121" s="230" t="s">
        <v>127</v>
      </c>
      <c r="AU121" s="230" t="s">
        <v>87</v>
      </c>
      <c r="AY121" s="16" t="s">
        <v>125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85</v>
      </c>
      <c r="BK121" s="231">
        <f>ROUND(I121*H121,2)</f>
        <v>0</v>
      </c>
      <c r="BL121" s="16" t="s">
        <v>131</v>
      </c>
      <c r="BM121" s="230" t="s">
        <v>436</v>
      </c>
    </row>
    <row r="122" s="13" customFormat="1">
      <c r="A122" s="13"/>
      <c r="B122" s="232"/>
      <c r="C122" s="233"/>
      <c r="D122" s="234" t="s">
        <v>133</v>
      </c>
      <c r="E122" s="235" t="s">
        <v>1</v>
      </c>
      <c r="F122" s="236" t="s">
        <v>437</v>
      </c>
      <c r="G122" s="233"/>
      <c r="H122" s="237">
        <v>10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133</v>
      </c>
      <c r="AU122" s="243" t="s">
        <v>87</v>
      </c>
      <c r="AV122" s="13" t="s">
        <v>87</v>
      </c>
      <c r="AW122" s="13" t="s">
        <v>34</v>
      </c>
      <c r="AX122" s="13" t="s">
        <v>85</v>
      </c>
      <c r="AY122" s="243" t="s">
        <v>125</v>
      </c>
    </row>
    <row r="123" s="2" customFormat="1" ht="24.15" customHeight="1">
      <c r="A123" s="37"/>
      <c r="B123" s="38"/>
      <c r="C123" s="218" t="s">
        <v>87</v>
      </c>
      <c r="D123" s="218" t="s">
        <v>127</v>
      </c>
      <c r="E123" s="219" t="s">
        <v>438</v>
      </c>
      <c r="F123" s="220" t="s">
        <v>439</v>
      </c>
      <c r="G123" s="221" t="s">
        <v>358</v>
      </c>
      <c r="H123" s="222">
        <v>4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42</v>
      </c>
      <c r="O123" s="90"/>
      <c r="P123" s="228">
        <f>O123*H123</f>
        <v>0</v>
      </c>
      <c r="Q123" s="228">
        <v>0.10940999999999999</v>
      </c>
      <c r="R123" s="228">
        <f>Q123*H123</f>
        <v>0.43763999999999997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131</v>
      </c>
      <c r="AT123" s="230" t="s">
        <v>127</v>
      </c>
      <c r="AU123" s="230" t="s">
        <v>87</v>
      </c>
      <c r="AY123" s="16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85</v>
      </c>
      <c r="BK123" s="231">
        <f>ROUND(I123*H123,2)</f>
        <v>0</v>
      </c>
      <c r="BL123" s="16" t="s">
        <v>131</v>
      </c>
      <c r="BM123" s="230" t="s">
        <v>440</v>
      </c>
    </row>
    <row r="124" s="13" customFormat="1">
      <c r="A124" s="13"/>
      <c r="B124" s="232"/>
      <c r="C124" s="233"/>
      <c r="D124" s="234" t="s">
        <v>133</v>
      </c>
      <c r="E124" s="235" t="s">
        <v>1</v>
      </c>
      <c r="F124" s="236" t="s">
        <v>441</v>
      </c>
      <c r="G124" s="233"/>
      <c r="H124" s="237">
        <v>4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133</v>
      </c>
      <c r="AU124" s="243" t="s">
        <v>87</v>
      </c>
      <c r="AV124" s="13" t="s">
        <v>87</v>
      </c>
      <c r="AW124" s="13" t="s">
        <v>34</v>
      </c>
      <c r="AX124" s="13" t="s">
        <v>85</v>
      </c>
      <c r="AY124" s="243" t="s">
        <v>125</v>
      </c>
    </row>
    <row r="125" s="2" customFormat="1" ht="24.15" customHeight="1">
      <c r="A125" s="37"/>
      <c r="B125" s="38"/>
      <c r="C125" s="218" t="s">
        <v>139</v>
      </c>
      <c r="D125" s="218" t="s">
        <v>127</v>
      </c>
      <c r="E125" s="219" t="s">
        <v>442</v>
      </c>
      <c r="F125" s="220" t="s">
        <v>443</v>
      </c>
      <c r="G125" s="221" t="s">
        <v>297</v>
      </c>
      <c r="H125" s="222">
        <v>314.30000000000001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42</v>
      </c>
      <c r="O125" s="90"/>
      <c r="P125" s="228">
        <f>O125*H125</f>
        <v>0</v>
      </c>
      <c r="Q125" s="228">
        <v>0.00010000000000000001</v>
      </c>
      <c r="R125" s="228">
        <f>Q125*H125</f>
        <v>0.03143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131</v>
      </c>
      <c r="AT125" s="230" t="s">
        <v>127</v>
      </c>
      <c r="AU125" s="230" t="s">
        <v>87</v>
      </c>
      <c r="AY125" s="16" t="s">
        <v>125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85</v>
      </c>
      <c r="BK125" s="231">
        <f>ROUND(I125*H125,2)</f>
        <v>0</v>
      </c>
      <c r="BL125" s="16" t="s">
        <v>131</v>
      </c>
      <c r="BM125" s="230" t="s">
        <v>444</v>
      </c>
    </row>
    <row r="126" s="13" customFormat="1">
      <c r="A126" s="13"/>
      <c r="B126" s="232"/>
      <c r="C126" s="233"/>
      <c r="D126" s="234" t="s">
        <v>133</v>
      </c>
      <c r="E126" s="235" t="s">
        <v>1</v>
      </c>
      <c r="F126" s="236" t="s">
        <v>445</v>
      </c>
      <c r="G126" s="233"/>
      <c r="H126" s="237">
        <v>314.30000000000001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133</v>
      </c>
      <c r="AU126" s="243" t="s">
        <v>87</v>
      </c>
      <c r="AV126" s="13" t="s">
        <v>87</v>
      </c>
      <c r="AW126" s="13" t="s">
        <v>34</v>
      </c>
      <c r="AX126" s="13" t="s">
        <v>85</v>
      </c>
      <c r="AY126" s="243" t="s">
        <v>125</v>
      </c>
    </row>
    <row r="127" s="2" customFormat="1" ht="21.75" customHeight="1">
      <c r="A127" s="37"/>
      <c r="B127" s="38"/>
      <c r="C127" s="255" t="s">
        <v>131</v>
      </c>
      <c r="D127" s="255" t="s">
        <v>202</v>
      </c>
      <c r="E127" s="256" t="s">
        <v>446</v>
      </c>
      <c r="F127" s="257" t="s">
        <v>447</v>
      </c>
      <c r="G127" s="258" t="s">
        <v>358</v>
      </c>
      <c r="H127" s="259">
        <v>4</v>
      </c>
      <c r="I127" s="260"/>
      <c r="J127" s="261">
        <f>ROUND(I127*H127,2)</f>
        <v>0</v>
      </c>
      <c r="K127" s="262"/>
      <c r="L127" s="263"/>
      <c r="M127" s="264" t="s">
        <v>1</v>
      </c>
      <c r="N127" s="265" t="s">
        <v>42</v>
      </c>
      <c r="O127" s="90"/>
      <c r="P127" s="228">
        <f>O127*H127</f>
        <v>0</v>
      </c>
      <c r="Q127" s="228">
        <v>0.0061000000000000004</v>
      </c>
      <c r="R127" s="228">
        <f>Q127*H127</f>
        <v>0.024400000000000002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166</v>
      </c>
      <c r="AT127" s="230" t="s">
        <v>202</v>
      </c>
      <c r="AU127" s="230" t="s">
        <v>87</v>
      </c>
      <c r="AY127" s="16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85</v>
      </c>
      <c r="BK127" s="231">
        <f>ROUND(I127*H127,2)</f>
        <v>0</v>
      </c>
      <c r="BL127" s="16" t="s">
        <v>131</v>
      </c>
      <c r="BM127" s="230" t="s">
        <v>448</v>
      </c>
    </row>
    <row r="128" s="13" customFormat="1">
      <c r="A128" s="13"/>
      <c r="B128" s="232"/>
      <c r="C128" s="233"/>
      <c r="D128" s="234" t="s">
        <v>133</v>
      </c>
      <c r="E128" s="235" t="s">
        <v>1</v>
      </c>
      <c r="F128" s="236" t="s">
        <v>441</v>
      </c>
      <c r="G128" s="233"/>
      <c r="H128" s="237">
        <v>4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133</v>
      </c>
      <c r="AU128" s="243" t="s">
        <v>87</v>
      </c>
      <c r="AV128" s="13" t="s">
        <v>87</v>
      </c>
      <c r="AW128" s="13" t="s">
        <v>34</v>
      </c>
      <c r="AX128" s="13" t="s">
        <v>85</v>
      </c>
      <c r="AY128" s="243" t="s">
        <v>125</v>
      </c>
    </row>
    <row r="129" s="2" customFormat="1" ht="33" customHeight="1">
      <c r="A129" s="37"/>
      <c r="B129" s="38"/>
      <c r="C129" s="218" t="s">
        <v>150</v>
      </c>
      <c r="D129" s="218" t="s">
        <v>127</v>
      </c>
      <c r="E129" s="219" t="s">
        <v>449</v>
      </c>
      <c r="F129" s="220" t="s">
        <v>450</v>
      </c>
      <c r="G129" s="221" t="s">
        <v>130</v>
      </c>
      <c r="H129" s="222">
        <v>4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42</v>
      </c>
      <c r="O129" s="90"/>
      <c r="P129" s="228">
        <f>O129*H129</f>
        <v>0</v>
      </c>
      <c r="Q129" s="228">
        <v>0.0011999999999999999</v>
      </c>
      <c r="R129" s="228">
        <f>Q129*H129</f>
        <v>0.0047999999999999996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131</v>
      </c>
      <c r="AT129" s="230" t="s">
        <v>127</v>
      </c>
      <c r="AU129" s="230" t="s">
        <v>87</v>
      </c>
      <c r="AY129" s="16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85</v>
      </c>
      <c r="BK129" s="231">
        <f>ROUND(I129*H129,2)</f>
        <v>0</v>
      </c>
      <c r="BL129" s="16" t="s">
        <v>131</v>
      </c>
      <c r="BM129" s="230" t="s">
        <v>451</v>
      </c>
    </row>
    <row r="130" s="13" customFormat="1">
      <c r="A130" s="13"/>
      <c r="B130" s="232"/>
      <c r="C130" s="233"/>
      <c r="D130" s="234" t="s">
        <v>133</v>
      </c>
      <c r="E130" s="235" t="s">
        <v>1</v>
      </c>
      <c r="F130" s="236" t="s">
        <v>452</v>
      </c>
      <c r="G130" s="233"/>
      <c r="H130" s="237">
        <v>4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133</v>
      </c>
      <c r="AU130" s="243" t="s">
        <v>87</v>
      </c>
      <c r="AV130" s="13" t="s">
        <v>87</v>
      </c>
      <c r="AW130" s="13" t="s">
        <v>34</v>
      </c>
      <c r="AX130" s="13" t="s">
        <v>85</v>
      </c>
      <c r="AY130" s="243" t="s">
        <v>125</v>
      </c>
    </row>
    <row r="131" s="2" customFormat="1" ht="24.15" customHeight="1">
      <c r="A131" s="37"/>
      <c r="B131" s="38"/>
      <c r="C131" s="218" t="s">
        <v>155</v>
      </c>
      <c r="D131" s="218" t="s">
        <v>127</v>
      </c>
      <c r="E131" s="219" t="s">
        <v>453</v>
      </c>
      <c r="F131" s="220" t="s">
        <v>454</v>
      </c>
      <c r="G131" s="221" t="s">
        <v>297</v>
      </c>
      <c r="H131" s="222">
        <v>18.800000000000001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42</v>
      </c>
      <c r="O131" s="90"/>
      <c r="P131" s="228">
        <f>O131*H131</f>
        <v>0</v>
      </c>
      <c r="Q131" s="228">
        <v>0.00020000000000000001</v>
      </c>
      <c r="R131" s="228">
        <f>Q131*H131</f>
        <v>0.0037600000000000003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131</v>
      </c>
      <c r="AT131" s="230" t="s">
        <v>127</v>
      </c>
      <c r="AU131" s="230" t="s">
        <v>87</v>
      </c>
      <c r="AY131" s="16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85</v>
      </c>
      <c r="BK131" s="231">
        <f>ROUND(I131*H131,2)</f>
        <v>0</v>
      </c>
      <c r="BL131" s="16" t="s">
        <v>131</v>
      </c>
      <c r="BM131" s="230" t="s">
        <v>455</v>
      </c>
    </row>
    <row r="132" s="13" customFormat="1">
      <c r="A132" s="13"/>
      <c r="B132" s="232"/>
      <c r="C132" s="233"/>
      <c r="D132" s="234" t="s">
        <v>133</v>
      </c>
      <c r="E132" s="235" t="s">
        <v>1</v>
      </c>
      <c r="F132" s="236" t="s">
        <v>456</v>
      </c>
      <c r="G132" s="233"/>
      <c r="H132" s="237">
        <v>18.800000000000001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133</v>
      </c>
      <c r="AU132" s="243" t="s">
        <v>87</v>
      </c>
      <c r="AV132" s="13" t="s">
        <v>87</v>
      </c>
      <c r="AW132" s="13" t="s">
        <v>34</v>
      </c>
      <c r="AX132" s="13" t="s">
        <v>85</v>
      </c>
      <c r="AY132" s="243" t="s">
        <v>125</v>
      </c>
    </row>
    <row r="133" s="2" customFormat="1" ht="24.15" customHeight="1">
      <c r="A133" s="37"/>
      <c r="B133" s="38"/>
      <c r="C133" s="218" t="s">
        <v>161</v>
      </c>
      <c r="D133" s="218" t="s">
        <v>127</v>
      </c>
      <c r="E133" s="219" t="s">
        <v>457</v>
      </c>
      <c r="F133" s="220" t="s">
        <v>458</v>
      </c>
      <c r="G133" s="221" t="s">
        <v>297</v>
      </c>
      <c r="H133" s="222">
        <v>55.600000000000001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42</v>
      </c>
      <c r="O133" s="90"/>
      <c r="P133" s="228">
        <f>O133*H133</f>
        <v>0</v>
      </c>
      <c r="Q133" s="228">
        <v>0.00020000000000000001</v>
      </c>
      <c r="R133" s="228">
        <f>Q133*H133</f>
        <v>0.011120000000000001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131</v>
      </c>
      <c r="AT133" s="230" t="s">
        <v>127</v>
      </c>
      <c r="AU133" s="230" t="s">
        <v>87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85</v>
      </c>
      <c r="BK133" s="231">
        <f>ROUND(I133*H133,2)</f>
        <v>0</v>
      </c>
      <c r="BL133" s="16" t="s">
        <v>131</v>
      </c>
      <c r="BM133" s="230" t="s">
        <v>459</v>
      </c>
    </row>
    <row r="134" s="13" customFormat="1">
      <c r="A134" s="13"/>
      <c r="B134" s="232"/>
      <c r="C134" s="233"/>
      <c r="D134" s="234" t="s">
        <v>133</v>
      </c>
      <c r="E134" s="235" t="s">
        <v>1</v>
      </c>
      <c r="F134" s="236" t="s">
        <v>460</v>
      </c>
      <c r="G134" s="233"/>
      <c r="H134" s="237">
        <v>20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133</v>
      </c>
      <c r="AU134" s="243" t="s">
        <v>87</v>
      </c>
      <c r="AV134" s="13" t="s">
        <v>87</v>
      </c>
      <c r="AW134" s="13" t="s">
        <v>34</v>
      </c>
      <c r="AX134" s="13" t="s">
        <v>77</v>
      </c>
      <c r="AY134" s="243" t="s">
        <v>125</v>
      </c>
    </row>
    <row r="135" s="13" customFormat="1">
      <c r="A135" s="13"/>
      <c r="B135" s="232"/>
      <c r="C135" s="233"/>
      <c r="D135" s="234" t="s">
        <v>133</v>
      </c>
      <c r="E135" s="235" t="s">
        <v>1</v>
      </c>
      <c r="F135" s="236" t="s">
        <v>461</v>
      </c>
      <c r="G135" s="233"/>
      <c r="H135" s="237">
        <v>35.600000000000001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133</v>
      </c>
      <c r="AU135" s="243" t="s">
        <v>87</v>
      </c>
      <c r="AV135" s="13" t="s">
        <v>87</v>
      </c>
      <c r="AW135" s="13" t="s">
        <v>34</v>
      </c>
      <c r="AX135" s="13" t="s">
        <v>77</v>
      </c>
      <c r="AY135" s="243" t="s">
        <v>125</v>
      </c>
    </row>
    <row r="136" s="14" customFormat="1">
      <c r="A136" s="14"/>
      <c r="B136" s="244"/>
      <c r="C136" s="245"/>
      <c r="D136" s="234" t="s">
        <v>133</v>
      </c>
      <c r="E136" s="246" t="s">
        <v>1</v>
      </c>
      <c r="F136" s="247" t="s">
        <v>149</v>
      </c>
      <c r="G136" s="245"/>
      <c r="H136" s="248">
        <v>55.600000000000001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133</v>
      </c>
      <c r="AU136" s="254" t="s">
        <v>87</v>
      </c>
      <c r="AV136" s="14" t="s">
        <v>131</v>
      </c>
      <c r="AW136" s="14" t="s">
        <v>34</v>
      </c>
      <c r="AX136" s="14" t="s">
        <v>85</v>
      </c>
      <c r="AY136" s="254" t="s">
        <v>125</v>
      </c>
    </row>
    <row r="137" s="2" customFormat="1" ht="55.5" customHeight="1">
      <c r="A137" s="37"/>
      <c r="B137" s="38"/>
      <c r="C137" s="218" t="s">
        <v>166</v>
      </c>
      <c r="D137" s="218" t="s">
        <v>127</v>
      </c>
      <c r="E137" s="219" t="s">
        <v>462</v>
      </c>
      <c r="F137" s="220" t="s">
        <v>463</v>
      </c>
      <c r="G137" s="221" t="s">
        <v>358</v>
      </c>
      <c r="H137" s="222">
        <v>2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42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0.082000000000000003</v>
      </c>
      <c r="T137" s="229">
        <f>S137*H137</f>
        <v>0.16400000000000001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131</v>
      </c>
      <c r="AT137" s="230" t="s">
        <v>127</v>
      </c>
      <c r="AU137" s="230" t="s">
        <v>87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85</v>
      </c>
      <c r="BK137" s="231">
        <f>ROUND(I137*H137,2)</f>
        <v>0</v>
      </c>
      <c r="BL137" s="16" t="s">
        <v>131</v>
      </c>
      <c r="BM137" s="230" t="s">
        <v>464</v>
      </c>
    </row>
    <row r="138" s="13" customFormat="1">
      <c r="A138" s="13"/>
      <c r="B138" s="232"/>
      <c r="C138" s="233"/>
      <c r="D138" s="234" t="s">
        <v>133</v>
      </c>
      <c r="E138" s="235" t="s">
        <v>1</v>
      </c>
      <c r="F138" s="236" t="s">
        <v>465</v>
      </c>
      <c r="G138" s="233"/>
      <c r="H138" s="237">
        <v>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133</v>
      </c>
      <c r="AU138" s="243" t="s">
        <v>87</v>
      </c>
      <c r="AV138" s="13" t="s">
        <v>87</v>
      </c>
      <c r="AW138" s="13" t="s">
        <v>34</v>
      </c>
      <c r="AX138" s="13" t="s">
        <v>77</v>
      </c>
      <c r="AY138" s="243" t="s">
        <v>125</v>
      </c>
    </row>
    <row r="139" s="13" customFormat="1">
      <c r="A139" s="13"/>
      <c r="B139" s="232"/>
      <c r="C139" s="233"/>
      <c r="D139" s="234" t="s">
        <v>133</v>
      </c>
      <c r="E139" s="235" t="s">
        <v>1</v>
      </c>
      <c r="F139" s="236" t="s">
        <v>466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133</v>
      </c>
      <c r="AU139" s="243" t="s">
        <v>87</v>
      </c>
      <c r="AV139" s="13" t="s">
        <v>87</v>
      </c>
      <c r="AW139" s="13" t="s">
        <v>34</v>
      </c>
      <c r="AX139" s="13" t="s">
        <v>77</v>
      </c>
      <c r="AY139" s="243" t="s">
        <v>125</v>
      </c>
    </row>
    <row r="140" s="14" customFormat="1">
      <c r="A140" s="14"/>
      <c r="B140" s="244"/>
      <c r="C140" s="245"/>
      <c r="D140" s="234" t="s">
        <v>133</v>
      </c>
      <c r="E140" s="246" t="s">
        <v>1</v>
      </c>
      <c r="F140" s="247" t="s">
        <v>149</v>
      </c>
      <c r="G140" s="245"/>
      <c r="H140" s="248">
        <v>2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133</v>
      </c>
      <c r="AU140" s="254" t="s">
        <v>87</v>
      </c>
      <c r="AV140" s="14" t="s">
        <v>131</v>
      </c>
      <c r="AW140" s="14" t="s">
        <v>34</v>
      </c>
      <c r="AX140" s="14" t="s">
        <v>85</v>
      </c>
      <c r="AY140" s="254" t="s">
        <v>125</v>
      </c>
    </row>
    <row r="141" s="2" customFormat="1" ht="24.15" customHeight="1">
      <c r="A141" s="37"/>
      <c r="B141" s="38"/>
      <c r="C141" s="255" t="s">
        <v>174</v>
      </c>
      <c r="D141" s="255" t="s">
        <v>202</v>
      </c>
      <c r="E141" s="256" t="s">
        <v>467</v>
      </c>
      <c r="F141" s="257" t="s">
        <v>468</v>
      </c>
      <c r="G141" s="258" t="s">
        <v>358</v>
      </c>
      <c r="H141" s="259">
        <v>2</v>
      </c>
      <c r="I141" s="260"/>
      <c r="J141" s="261">
        <f>ROUND(I141*H141,2)</f>
        <v>0</v>
      </c>
      <c r="K141" s="262"/>
      <c r="L141" s="263"/>
      <c r="M141" s="264" t="s">
        <v>1</v>
      </c>
      <c r="N141" s="265" t="s">
        <v>42</v>
      </c>
      <c r="O141" s="90"/>
      <c r="P141" s="228">
        <f>O141*H141</f>
        <v>0</v>
      </c>
      <c r="Q141" s="228">
        <v>0.0025000000000000001</v>
      </c>
      <c r="R141" s="228">
        <f>Q141*H141</f>
        <v>0.0050000000000000001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166</v>
      </c>
      <c r="AT141" s="230" t="s">
        <v>202</v>
      </c>
      <c r="AU141" s="230" t="s">
        <v>87</v>
      </c>
      <c r="AY141" s="16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85</v>
      </c>
      <c r="BK141" s="231">
        <f>ROUND(I141*H141,2)</f>
        <v>0</v>
      </c>
      <c r="BL141" s="16" t="s">
        <v>131</v>
      </c>
      <c r="BM141" s="230" t="s">
        <v>469</v>
      </c>
    </row>
    <row r="142" s="13" customFormat="1">
      <c r="A142" s="13"/>
      <c r="B142" s="232"/>
      <c r="C142" s="233"/>
      <c r="D142" s="234" t="s">
        <v>133</v>
      </c>
      <c r="E142" s="235" t="s">
        <v>1</v>
      </c>
      <c r="F142" s="236" t="s">
        <v>470</v>
      </c>
      <c r="G142" s="233"/>
      <c r="H142" s="237">
        <v>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133</v>
      </c>
      <c r="AU142" s="243" t="s">
        <v>87</v>
      </c>
      <c r="AV142" s="13" t="s">
        <v>87</v>
      </c>
      <c r="AW142" s="13" t="s">
        <v>34</v>
      </c>
      <c r="AX142" s="13" t="s">
        <v>77</v>
      </c>
      <c r="AY142" s="243" t="s">
        <v>125</v>
      </c>
    </row>
    <row r="143" s="13" customFormat="1">
      <c r="A143" s="13"/>
      <c r="B143" s="232"/>
      <c r="C143" s="233"/>
      <c r="D143" s="234" t="s">
        <v>133</v>
      </c>
      <c r="E143" s="235" t="s">
        <v>1</v>
      </c>
      <c r="F143" s="236" t="s">
        <v>471</v>
      </c>
      <c r="G143" s="233"/>
      <c r="H143" s="237">
        <v>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87</v>
      </c>
      <c r="AV143" s="13" t="s">
        <v>87</v>
      </c>
      <c r="AW143" s="13" t="s">
        <v>34</v>
      </c>
      <c r="AX143" s="13" t="s">
        <v>77</v>
      </c>
      <c r="AY143" s="243" t="s">
        <v>125</v>
      </c>
    </row>
    <row r="144" s="14" customFormat="1">
      <c r="A144" s="14"/>
      <c r="B144" s="244"/>
      <c r="C144" s="245"/>
      <c r="D144" s="234" t="s">
        <v>133</v>
      </c>
      <c r="E144" s="246" t="s">
        <v>1</v>
      </c>
      <c r="F144" s="247" t="s">
        <v>149</v>
      </c>
      <c r="G144" s="245"/>
      <c r="H144" s="248">
        <v>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133</v>
      </c>
      <c r="AU144" s="254" t="s">
        <v>87</v>
      </c>
      <c r="AV144" s="14" t="s">
        <v>131</v>
      </c>
      <c r="AW144" s="14" t="s">
        <v>34</v>
      </c>
      <c r="AX144" s="14" t="s">
        <v>85</v>
      </c>
      <c r="AY144" s="254" t="s">
        <v>125</v>
      </c>
    </row>
    <row r="145" s="2" customFormat="1" ht="16.5" customHeight="1">
      <c r="A145" s="37"/>
      <c r="B145" s="38"/>
      <c r="C145" s="255" t="s">
        <v>179</v>
      </c>
      <c r="D145" s="255" t="s">
        <v>202</v>
      </c>
      <c r="E145" s="256" t="s">
        <v>472</v>
      </c>
      <c r="F145" s="257" t="s">
        <v>473</v>
      </c>
      <c r="G145" s="258" t="s">
        <v>358</v>
      </c>
      <c r="H145" s="259">
        <v>4</v>
      </c>
      <c r="I145" s="260"/>
      <c r="J145" s="261">
        <f>ROUND(I145*H145,2)</f>
        <v>0</v>
      </c>
      <c r="K145" s="262"/>
      <c r="L145" s="263"/>
      <c r="M145" s="264" t="s">
        <v>1</v>
      </c>
      <c r="N145" s="265" t="s">
        <v>42</v>
      </c>
      <c r="O145" s="90"/>
      <c r="P145" s="228">
        <f>O145*H145</f>
        <v>0</v>
      </c>
      <c r="Q145" s="228">
        <v>0.0016999999999999999</v>
      </c>
      <c r="R145" s="228">
        <f>Q145*H145</f>
        <v>0.0067999999999999996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166</v>
      </c>
      <c r="AT145" s="230" t="s">
        <v>202</v>
      </c>
      <c r="AU145" s="230" t="s">
        <v>87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85</v>
      </c>
      <c r="BK145" s="231">
        <f>ROUND(I145*H145,2)</f>
        <v>0</v>
      </c>
      <c r="BL145" s="16" t="s">
        <v>131</v>
      </c>
      <c r="BM145" s="230" t="s">
        <v>474</v>
      </c>
    </row>
    <row r="146" s="13" customFormat="1">
      <c r="A146" s="13"/>
      <c r="B146" s="232"/>
      <c r="C146" s="233"/>
      <c r="D146" s="234" t="s">
        <v>133</v>
      </c>
      <c r="E146" s="235" t="s">
        <v>1</v>
      </c>
      <c r="F146" s="236" t="s">
        <v>475</v>
      </c>
      <c r="G146" s="233"/>
      <c r="H146" s="237">
        <v>4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87</v>
      </c>
      <c r="AV146" s="13" t="s">
        <v>87</v>
      </c>
      <c r="AW146" s="13" t="s">
        <v>34</v>
      </c>
      <c r="AX146" s="13" t="s">
        <v>85</v>
      </c>
      <c r="AY146" s="243" t="s">
        <v>125</v>
      </c>
    </row>
    <row r="147" s="2" customFormat="1" ht="24.15" customHeight="1">
      <c r="A147" s="37"/>
      <c r="B147" s="38"/>
      <c r="C147" s="255" t="s">
        <v>185</v>
      </c>
      <c r="D147" s="255" t="s">
        <v>202</v>
      </c>
      <c r="E147" s="256" t="s">
        <v>476</v>
      </c>
      <c r="F147" s="257" t="s">
        <v>477</v>
      </c>
      <c r="G147" s="258" t="s">
        <v>358</v>
      </c>
      <c r="H147" s="259">
        <v>1</v>
      </c>
      <c r="I147" s="260"/>
      <c r="J147" s="261">
        <f>ROUND(I147*H147,2)</f>
        <v>0</v>
      </c>
      <c r="K147" s="262"/>
      <c r="L147" s="263"/>
      <c r="M147" s="264" t="s">
        <v>1</v>
      </c>
      <c r="N147" s="265" t="s">
        <v>42</v>
      </c>
      <c r="O147" s="90"/>
      <c r="P147" s="228">
        <f>O147*H147</f>
        <v>0</v>
      </c>
      <c r="Q147" s="228">
        <v>0.0025000000000000001</v>
      </c>
      <c r="R147" s="228">
        <f>Q147*H147</f>
        <v>0.0025000000000000001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166</v>
      </c>
      <c r="AT147" s="230" t="s">
        <v>202</v>
      </c>
      <c r="AU147" s="230" t="s">
        <v>87</v>
      </c>
      <c r="AY147" s="16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85</v>
      </c>
      <c r="BK147" s="231">
        <f>ROUND(I147*H147,2)</f>
        <v>0</v>
      </c>
      <c r="BL147" s="16" t="s">
        <v>131</v>
      </c>
      <c r="BM147" s="230" t="s">
        <v>478</v>
      </c>
    </row>
    <row r="148" s="13" customFormat="1">
      <c r="A148" s="13"/>
      <c r="B148" s="232"/>
      <c r="C148" s="233"/>
      <c r="D148" s="234" t="s">
        <v>133</v>
      </c>
      <c r="E148" s="235" t="s">
        <v>1</v>
      </c>
      <c r="F148" s="236" t="s">
        <v>479</v>
      </c>
      <c r="G148" s="233"/>
      <c r="H148" s="237">
        <v>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133</v>
      </c>
      <c r="AU148" s="243" t="s">
        <v>87</v>
      </c>
      <c r="AV148" s="13" t="s">
        <v>87</v>
      </c>
      <c r="AW148" s="13" t="s">
        <v>34</v>
      </c>
      <c r="AX148" s="13" t="s">
        <v>85</v>
      </c>
      <c r="AY148" s="243" t="s">
        <v>125</v>
      </c>
    </row>
    <row r="149" s="2" customFormat="1" ht="24.15" customHeight="1">
      <c r="A149" s="37"/>
      <c r="B149" s="38"/>
      <c r="C149" s="255" t="s">
        <v>191</v>
      </c>
      <c r="D149" s="255" t="s">
        <v>202</v>
      </c>
      <c r="E149" s="256" t="s">
        <v>480</v>
      </c>
      <c r="F149" s="257" t="s">
        <v>481</v>
      </c>
      <c r="G149" s="258" t="s">
        <v>358</v>
      </c>
      <c r="H149" s="259">
        <v>2</v>
      </c>
      <c r="I149" s="260"/>
      <c r="J149" s="261">
        <f>ROUND(I149*H149,2)</f>
        <v>0</v>
      </c>
      <c r="K149" s="262"/>
      <c r="L149" s="263"/>
      <c r="M149" s="264" t="s">
        <v>1</v>
      </c>
      <c r="N149" s="265" t="s">
        <v>42</v>
      </c>
      <c r="O149" s="90"/>
      <c r="P149" s="228">
        <f>O149*H149</f>
        <v>0</v>
      </c>
      <c r="Q149" s="228">
        <v>0.0035000000000000001</v>
      </c>
      <c r="R149" s="228">
        <f>Q149*H149</f>
        <v>0.0070000000000000001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166</v>
      </c>
      <c r="AT149" s="230" t="s">
        <v>202</v>
      </c>
      <c r="AU149" s="230" t="s">
        <v>87</v>
      </c>
      <c r="AY149" s="16" t="s">
        <v>125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85</v>
      </c>
      <c r="BK149" s="231">
        <f>ROUND(I149*H149,2)</f>
        <v>0</v>
      </c>
      <c r="BL149" s="16" t="s">
        <v>131</v>
      </c>
      <c r="BM149" s="230" t="s">
        <v>482</v>
      </c>
    </row>
    <row r="150" s="13" customFormat="1">
      <c r="A150" s="13"/>
      <c r="B150" s="232"/>
      <c r="C150" s="233"/>
      <c r="D150" s="234" t="s">
        <v>133</v>
      </c>
      <c r="E150" s="235" t="s">
        <v>1</v>
      </c>
      <c r="F150" s="236" t="s">
        <v>483</v>
      </c>
      <c r="G150" s="233"/>
      <c r="H150" s="237">
        <v>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133</v>
      </c>
      <c r="AU150" s="243" t="s">
        <v>87</v>
      </c>
      <c r="AV150" s="13" t="s">
        <v>87</v>
      </c>
      <c r="AW150" s="13" t="s">
        <v>34</v>
      </c>
      <c r="AX150" s="13" t="s">
        <v>77</v>
      </c>
      <c r="AY150" s="243" t="s">
        <v>125</v>
      </c>
    </row>
    <row r="151" s="13" customFormat="1">
      <c r="A151" s="13"/>
      <c r="B151" s="232"/>
      <c r="C151" s="233"/>
      <c r="D151" s="234" t="s">
        <v>133</v>
      </c>
      <c r="E151" s="235" t="s">
        <v>1</v>
      </c>
      <c r="F151" s="236" t="s">
        <v>484</v>
      </c>
      <c r="G151" s="233"/>
      <c r="H151" s="237">
        <v>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133</v>
      </c>
      <c r="AU151" s="243" t="s">
        <v>87</v>
      </c>
      <c r="AV151" s="13" t="s">
        <v>87</v>
      </c>
      <c r="AW151" s="13" t="s">
        <v>34</v>
      </c>
      <c r="AX151" s="13" t="s">
        <v>77</v>
      </c>
      <c r="AY151" s="243" t="s">
        <v>125</v>
      </c>
    </row>
    <row r="152" s="14" customFormat="1">
      <c r="A152" s="14"/>
      <c r="B152" s="244"/>
      <c r="C152" s="245"/>
      <c r="D152" s="234" t="s">
        <v>133</v>
      </c>
      <c r="E152" s="246" t="s">
        <v>1</v>
      </c>
      <c r="F152" s="247" t="s">
        <v>149</v>
      </c>
      <c r="G152" s="245"/>
      <c r="H152" s="248">
        <v>2</v>
      </c>
      <c r="I152" s="249"/>
      <c r="J152" s="245"/>
      <c r="K152" s="245"/>
      <c r="L152" s="250"/>
      <c r="M152" s="275"/>
      <c r="N152" s="276"/>
      <c r="O152" s="276"/>
      <c r="P152" s="276"/>
      <c r="Q152" s="276"/>
      <c r="R152" s="276"/>
      <c r="S152" s="276"/>
      <c r="T152" s="27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133</v>
      </c>
      <c r="AU152" s="254" t="s">
        <v>87</v>
      </c>
      <c r="AV152" s="14" t="s">
        <v>131</v>
      </c>
      <c r="AW152" s="14" t="s">
        <v>34</v>
      </c>
      <c r="AX152" s="14" t="s">
        <v>85</v>
      </c>
      <c r="AY152" s="254" t="s">
        <v>125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PyeF7RoDZ4mcbuPy6iLR8NtL23CbAeeJl4kTYLZzXMUYU5XVYk7eOO4nVGy/nKBjkvCh0tbXal07ucdreoPjGw==" hashValue="9z2lLG11hR0beD8c8fxCLbe3tQO3XxilG5eC4xOIsE8eU3VNDY2SkCDLfzLb2+hpztT//r+iDWb+YyGK65gpeQ==" algorithmName="SHA-512" password="CC35"/>
  <autoFilter ref="C117:K15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Dopravní řešení na silnici III/31117 u č. p. 23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485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15. 2. 2023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ROUND((SUM(BE121:BE146)),  2)</f>
        <v>0</v>
      </c>
      <c r="G33" s="37"/>
      <c r="H33" s="37"/>
      <c r="I33" s="154">
        <v>0.20999999999999999</v>
      </c>
      <c r="J33" s="153">
        <f>ROUND(((SUM(BE121:BE146))*I33),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ROUND((SUM(BF121:BF146)),  2)</f>
        <v>0</v>
      </c>
      <c r="G34" s="37"/>
      <c r="H34" s="37"/>
      <c r="I34" s="154">
        <v>0.14999999999999999</v>
      </c>
      <c r="J34" s="153">
        <f>ROUND(((SUM(BF121:BF146))*I34),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ROUND((SUM(BG121:BG146)),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ROUND((SUM(BH121:BH146)),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ROUND((SUM(BI121:BI146)),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Dopravní řešení na silnici III/31117 u č. p. 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03 -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Lanškroun</v>
      </c>
      <c r="G89" s="39"/>
      <c r="H89" s="39"/>
      <c r="I89" s="31" t="s">
        <v>22</v>
      </c>
      <c r="J89" s="78" t="str">
        <f>IF(J12="","",J12)</f>
        <v>15. 2. 2023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Lanškroun</v>
      </c>
      <c r="G91" s="39"/>
      <c r="H91" s="39"/>
      <c r="I91" s="31" t="s">
        <v>31</v>
      </c>
      <c r="J91" s="35" t="str">
        <f>E21</f>
        <v>Ing. Radek Kopecký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Ing. Radek Kopecký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486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487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488</v>
      </c>
      <c r="E99" s="187"/>
      <c r="F99" s="187"/>
      <c r="G99" s="187"/>
      <c r="H99" s="187"/>
      <c r="I99" s="187"/>
      <c r="J99" s="188">
        <f>J134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489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490</v>
      </c>
      <c r="E101" s="187"/>
      <c r="F101" s="187"/>
      <c r="G101" s="187"/>
      <c r="H101" s="187"/>
      <c r="I101" s="187"/>
      <c r="J101" s="188">
        <f>J144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110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Dopravní řešení na silnici III/31117 u č. p. 23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03 - VRN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Lanškroun</v>
      </c>
      <c r="G115" s="39"/>
      <c r="H115" s="39"/>
      <c r="I115" s="31" t="s">
        <v>22</v>
      </c>
      <c r="J115" s="78" t="str">
        <f>IF(J12="","",J12)</f>
        <v>15. 2. 2023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Lanškroun</v>
      </c>
      <c r="G117" s="39"/>
      <c r="H117" s="39"/>
      <c r="I117" s="31" t="s">
        <v>31</v>
      </c>
      <c r="J117" s="35" t="str">
        <f>E21</f>
        <v>Ing. Radek Kopecký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29</v>
      </c>
      <c r="D118" s="39"/>
      <c r="E118" s="39"/>
      <c r="F118" s="26" t="str">
        <f>IF(E18="","",E18)</f>
        <v>Vyplň údaj</v>
      </c>
      <c r="G118" s="39"/>
      <c r="H118" s="39"/>
      <c r="I118" s="31" t="s">
        <v>35</v>
      </c>
      <c r="J118" s="35" t="str">
        <f>E24</f>
        <v>Ing. Radek Kopecký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111</v>
      </c>
      <c r="D120" s="193" t="s">
        <v>62</v>
      </c>
      <c r="E120" s="193" t="s">
        <v>58</v>
      </c>
      <c r="F120" s="193" t="s">
        <v>59</v>
      </c>
      <c r="G120" s="193" t="s">
        <v>112</v>
      </c>
      <c r="H120" s="193" t="s">
        <v>113</v>
      </c>
      <c r="I120" s="193" t="s">
        <v>114</v>
      </c>
      <c r="J120" s="194" t="s">
        <v>100</v>
      </c>
      <c r="K120" s="195" t="s">
        <v>115</v>
      </c>
      <c r="L120" s="196"/>
      <c r="M120" s="99" t="s">
        <v>1</v>
      </c>
      <c r="N120" s="100" t="s">
        <v>41</v>
      </c>
      <c r="O120" s="100" t="s">
        <v>116</v>
      </c>
      <c r="P120" s="100" t="s">
        <v>117</v>
      </c>
      <c r="Q120" s="100" t="s">
        <v>118</v>
      </c>
      <c r="R120" s="100" t="s">
        <v>119</v>
      </c>
      <c r="S120" s="100" t="s">
        <v>120</v>
      </c>
      <c r="T120" s="101" t="s">
        <v>121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122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0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76</v>
      </c>
      <c r="AU121" s="16" t="s">
        <v>102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76</v>
      </c>
      <c r="E122" s="205" t="s">
        <v>92</v>
      </c>
      <c r="F122" s="205" t="s">
        <v>491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P123+P134+P137+P144</f>
        <v>0</v>
      </c>
      <c r="Q122" s="210"/>
      <c r="R122" s="211">
        <f>R123+R134+R137+R144</f>
        <v>0</v>
      </c>
      <c r="S122" s="210"/>
      <c r="T122" s="212">
        <f>T123+T134+T137+T144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150</v>
      </c>
      <c r="AT122" s="214" t="s">
        <v>76</v>
      </c>
      <c r="AU122" s="214" t="s">
        <v>77</v>
      </c>
      <c r="AY122" s="213" t="s">
        <v>125</v>
      </c>
      <c r="BK122" s="215">
        <f>BK123+BK134+BK137+BK144</f>
        <v>0</v>
      </c>
    </row>
    <row r="123" s="12" customFormat="1" ht="22.8" customHeight="1">
      <c r="A123" s="12"/>
      <c r="B123" s="202"/>
      <c r="C123" s="203"/>
      <c r="D123" s="204" t="s">
        <v>76</v>
      </c>
      <c r="E123" s="216" t="s">
        <v>492</v>
      </c>
      <c r="F123" s="216" t="s">
        <v>493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SUM(P124:P133)</f>
        <v>0</v>
      </c>
      <c r="Q123" s="210"/>
      <c r="R123" s="211">
        <f>SUM(R124:R133)</f>
        <v>0</v>
      </c>
      <c r="S123" s="210"/>
      <c r="T123" s="212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150</v>
      </c>
      <c r="AT123" s="214" t="s">
        <v>76</v>
      </c>
      <c r="AU123" s="214" t="s">
        <v>85</v>
      </c>
      <c r="AY123" s="213" t="s">
        <v>125</v>
      </c>
      <c r="BK123" s="215">
        <f>SUM(BK124:BK133)</f>
        <v>0</v>
      </c>
    </row>
    <row r="124" s="2" customFormat="1" ht="16.5" customHeight="1">
      <c r="A124" s="37"/>
      <c r="B124" s="38"/>
      <c r="C124" s="218" t="s">
        <v>85</v>
      </c>
      <c r="D124" s="218" t="s">
        <v>127</v>
      </c>
      <c r="E124" s="219" t="s">
        <v>494</v>
      </c>
      <c r="F124" s="220" t="s">
        <v>495</v>
      </c>
      <c r="G124" s="221" t="s">
        <v>496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42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210</v>
      </c>
      <c r="AT124" s="230" t="s">
        <v>127</v>
      </c>
      <c r="AU124" s="230" t="s">
        <v>87</v>
      </c>
      <c r="AY124" s="16" t="s">
        <v>125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85</v>
      </c>
      <c r="BK124" s="231">
        <f>ROUND(I124*H124,2)</f>
        <v>0</v>
      </c>
      <c r="BL124" s="16" t="s">
        <v>210</v>
      </c>
      <c r="BM124" s="230" t="s">
        <v>497</v>
      </c>
    </row>
    <row r="125" s="13" customFormat="1">
      <c r="A125" s="13"/>
      <c r="B125" s="232"/>
      <c r="C125" s="233"/>
      <c r="D125" s="234" t="s">
        <v>133</v>
      </c>
      <c r="E125" s="235" t="s">
        <v>1</v>
      </c>
      <c r="F125" s="236" t="s">
        <v>498</v>
      </c>
      <c r="G125" s="233"/>
      <c r="H125" s="237">
        <v>1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133</v>
      </c>
      <c r="AU125" s="243" t="s">
        <v>87</v>
      </c>
      <c r="AV125" s="13" t="s">
        <v>87</v>
      </c>
      <c r="AW125" s="13" t="s">
        <v>34</v>
      </c>
      <c r="AX125" s="13" t="s">
        <v>85</v>
      </c>
      <c r="AY125" s="243" t="s">
        <v>125</v>
      </c>
    </row>
    <row r="126" s="2" customFormat="1" ht="16.5" customHeight="1">
      <c r="A126" s="37"/>
      <c r="B126" s="38"/>
      <c r="C126" s="218" t="s">
        <v>87</v>
      </c>
      <c r="D126" s="218" t="s">
        <v>127</v>
      </c>
      <c r="E126" s="219" t="s">
        <v>499</v>
      </c>
      <c r="F126" s="220" t="s">
        <v>500</v>
      </c>
      <c r="G126" s="221" t="s">
        <v>496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210</v>
      </c>
      <c r="AT126" s="230" t="s">
        <v>127</v>
      </c>
      <c r="AU126" s="230" t="s">
        <v>87</v>
      </c>
      <c r="AY126" s="16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85</v>
      </c>
      <c r="BK126" s="231">
        <f>ROUND(I126*H126,2)</f>
        <v>0</v>
      </c>
      <c r="BL126" s="16" t="s">
        <v>210</v>
      </c>
      <c r="BM126" s="230" t="s">
        <v>501</v>
      </c>
    </row>
    <row r="127" s="13" customFormat="1">
      <c r="A127" s="13"/>
      <c r="B127" s="232"/>
      <c r="C127" s="233"/>
      <c r="D127" s="234" t="s">
        <v>133</v>
      </c>
      <c r="E127" s="235" t="s">
        <v>1</v>
      </c>
      <c r="F127" s="236" t="s">
        <v>502</v>
      </c>
      <c r="G127" s="233"/>
      <c r="H127" s="237">
        <v>1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133</v>
      </c>
      <c r="AU127" s="243" t="s">
        <v>87</v>
      </c>
      <c r="AV127" s="13" t="s">
        <v>87</v>
      </c>
      <c r="AW127" s="13" t="s">
        <v>34</v>
      </c>
      <c r="AX127" s="13" t="s">
        <v>85</v>
      </c>
      <c r="AY127" s="243" t="s">
        <v>125</v>
      </c>
    </row>
    <row r="128" s="2" customFormat="1" ht="16.5" customHeight="1">
      <c r="A128" s="37"/>
      <c r="B128" s="38"/>
      <c r="C128" s="218" t="s">
        <v>139</v>
      </c>
      <c r="D128" s="218" t="s">
        <v>127</v>
      </c>
      <c r="E128" s="219" t="s">
        <v>503</v>
      </c>
      <c r="F128" s="220" t="s">
        <v>504</v>
      </c>
      <c r="G128" s="221" t="s">
        <v>496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210</v>
      </c>
      <c r="AT128" s="230" t="s">
        <v>127</v>
      </c>
      <c r="AU128" s="230" t="s">
        <v>87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85</v>
      </c>
      <c r="BK128" s="231">
        <f>ROUND(I128*H128,2)</f>
        <v>0</v>
      </c>
      <c r="BL128" s="16" t="s">
        <v>210</v>
      </c>
      <c r="BM128" s="230" t="s">
        <v>505</v>
      </c>
    </row>
    <row r="129" s="13" customFormat="1">
      <c r="A129" s="13"/>
      <c r="B129" s="232"/>
      <c r="C129" s="233"/>
      <c r="D129" s="234" t="s">
        <v>133</v>
      </c>
      <c r="E129" s="235" t="s">
        <v>1</v>
      </c>
      <c r="F129" s="236" t="s">
        <v>85</v>
      </c>
      <c r="G129" s="233"/>
      <c r="H129" s="237">
        <v>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133</v>
      </c>
      <c r="AU129" s="243" t="s">
        <v>87</v>
      </c>
      <c r="AV129" s="13" t="s">
        <v>87</v>
      </c>
      <c r="AW129" s="13" t="s">
        <v>34</v>
      </c>
      <c r="AX129" s="13" t="s">
        <v>85</v>
      </c>
      <c r="AY129" s="243" t="s">
        <v>125</v>
      </c>
    </row>
    <row r="130" s="2" customFormat="1" ht="16.5" customHeight="1">
      <c r="A130" s="37"/>
      <c r="B130" s="38"/>
      <c r="C130" s="218" t="s">
        <v>131</v>
      </c>
      <c r="D130" s="218" t="s">
        <v>127</v>
      </c>
      <c r="E130" s="219" t="s">
        <v>506</v>
      </c>
      <c r="F130" s="220" t="s">
        <v>507</v>
      </c>
      <c r="G130" s="221" t="s">
        <v>496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42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210</v>
      </c>
      <c r="AT130" s="230" t="s">
        <v>127</v>
      </c>
      <c r="AU130" s="230" t="s">
        <v>87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85</v>
      </c>
      <c r="BK130" s="231">
        <f>ROUND(I130*H130,2)</f>
        <v>0</v>
      </c>
      <c r="BL130" s="16" t="s">
        <v>210</v>
      </c>
      <c r="BM130" s="230" t="s">
        <v>508</v>
      </c>
    </row>
    <row r="131" s="13" customFormat="1">
      <c r="A131" s="13"/>
      <c r="B131" s="232"/>
      <c r="C131" s="233"/>
      <c r="D131" s="234" t="s">
        <v>133</v>
      </c>
      <c r="E131" s="235" t="s">
        <v>1</v>
      </c>
      <c r="F131" s="236" t="s">
        <v>85</v>
      </c>
      <c r="G131" s="233"/>
      <c r="H131" s="237">
        <v>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133</v>
      </c>
      <c r="AU131" s="243" t="s">
        <v>87</v>
      </c>
      <c r="AV131" s="13" t="s">
        <v>87</v>
      </c>
      <c r="AW131" s="13" t="s">
        <v>34</v>
      </c>
      <c r="AX131" s="13" t="s">
        <v>85</v>
      </c>
      <c r="AY131" s="243" t="s">
        <v>125</v>
      </c>
    </row>
    <row r="132" s="2" customFormat="1" ht="16.5" customHeight="1">
      <c r="A132" s="37"/>
      <c r="B132" s="38"/>
      <c r="C132" s="218" t="s">
        <v>150</v>
      </c>
      <c r="D132" s="218" t="s">
        <v>127</v>
      </c>
      <c r="E132" s="219" t="s">
        <v>509</v>
      </c>
      <c r="F132" s="220" t="s">
        <v>510</v>
      </c>
      <c r="G132" s="221" t="s">
        <v>496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42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210</v>
      </c>
      <c r="AT132" s="230" t="s">
        <v>127</v>
      </c>
      <c r="AU132" s="230" t="s">
        <v>87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85</v>
      </c>
      <c r="BK132" s="231">
        <f>ROUND(I132*H132,2)</f>
        <v>0</v>
      </c>
      <c r="BL132" s="16" t="s">
        <v>210</v>
      </c>
      <c r="BM132" s="230" t="s">
        <v>511</v>
      </c>
    </row>
    <row r="133" s="13" customFormat="1">
      <c r="A133" s="13"/>
      <c r="B133" s="232"/>
      <c r="C133" s="233"/>
      <c r="D133" s="234" t="s">
        <v>133</v>
      </c>
      <c r="E133" s="235" t="s">
        <v>1</v>
      </c>
      <c r="F133" s="236" t="s">
        <v>85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133</v>
      </c>
      <c r="AU133" s="243" t="s">
        <v>87</v>
      </c>
      <c r="AV133" s="13" t="s">
        <v>87</v>
      </c>
      <c r="AW133" s="13" t="s">
        <v>34</v>
      </c>
      <c r="AX133" s="13" t="s">
        <v>85</v>
      </c>
      <c r="AY133" s="243" t="s">
        <v>125</v>
      </c>
    </row>
    <row r="134" s="12" customFormat="1" ht="22.8" customHeight="1">
      <c r="A134" s="12"/>
      <c r="B134" s="202"/>
      <c r="C134" s="203"/>
      <c r="D134" s="204" t="s">
        <v>76</v>
      </c>
      <c r="E134" s="216" t="s">
        <v>512</v>
      </c>
      <c r="F134" s="216" t="s">
        <v>513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SUM(P135:P136)</f>
        <v>0</v>
      </c>
      <c r="Q134" s="210"/>
      <c r="R134" s="211">
        <f>SUM(R135:R136)</f>
        <v>0</v>
      </c>
      <c r="S134" s="210"/>
      <c r="T134" s="21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150</v>
      </c>
      <c r="AT134" s="214" t="s">
        <v>76</v>
      </c>
      <c r="AU134" s="214" t="s">
        <v>85</v>
      </c>
      <c r="AY134" s="213" t="s">
        <v>125</v>
      </c>
      <c r="BK134" s="215">
        <f>SUM(BK135:BK136)</f>
        <v>0</v>
      </c>
    </row>
    <row r="135" s="2" customFormat="1" ht="16.5" customHeight="1">
      <c r="A135" s="37"/>
      <c r="B135" s="38"/>
      <c r="C135" s="218" t="s">
        <v>155</v>
      </c>
      <c r="D135" s="218" t="s">
        <v>127</v>
      </c>
      <c r="E135" s="219" t="s">
        <v>514</v>
      </c>
      <c r="F135" s="220" t="s">
        <v>513</v>
      </c>
      <c r="G135" s="221" t="s">
        <v>496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210</v>
      </c>
      <c r="AT135" s="230" t="s">
        <v>127</v>
      </c>
      <c r="AU135" s="230" t="s">
        <v>87</v>
      </c>
      <c r="AY135" s="16" t="s">
        <v>125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85</v>
      </c>
      <c r="BK135" s="231">
        <f>ROUND(I135*H135,2)</f>
        <v>0</v>
      </c>
      <c r="BL135" s="16" t="s">
        <v>210</v>
      </c>
      <c r="BM135" s="230" t="s">
        <v>515</v>
      </c>
    </row>
    <row r="136" s="13" customFormat="1">
      <c r="A136" s="13"/>
      <c r="B136" s="232"/>
      <c r="C136" s="233"/>
      <c r="D136" s="234" t="s">
        <v>133</v>
      </c>
      <c r="E136" s="235" t="s">
        <v>1</v>
      </c>
      <c r="F136" s="236" t="s">
        <v>516</v>
      </c>
      <c r="G136" s="233"/>
      <c r="H136" s="237">
        <v>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133</v>
      </c>
      <c r="AU136" s="243" t="s">
        <v>87</v>
      </c>
      <c r="AV136" s="13" t="s">
        <v>87</v>
      </c>
      <c r="AW136" s="13" t="s">
        <v>34</v>
      </c>
      <c r="AX136" s="13" t="s">
        <v>85</v>
      </c>
      <c r="AY136" s="243" t="s">
        <v>125</v>
      </c>
    </row>
    <row r="137" s="12" customFormat="1" ht="22.8" customHeight="1">
      <c r="A137" s="12"/>
      <c r="B137" s="202"/>
      <c r="C137" s="203"/>
      <c r="D137" s="204" t="s">
        <v>76</v>
      </c>
      <c r="E137" s="216" t="s">
        <v>517</v>
      </c>
      <c r="F137" s="216" t="s">
        <v>518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SUM(P138:P143)</f>
        <v>0</v>
      </c>
      <c r="Q137" s="210"/>
      <c r="R137" s="211">
        <f>SUM(R138:R143)</f>
        <v>0</v>
      </c>
      <c r="S137" s="210"/>
      <c r="T137" s="21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150</v>
      </c>
      <c r="AT137" s="214" t="s">
        <v>76</v>
      </c>
      <c r="AU137" s="214" t="s">
        <v>85</v>
      </c>
      <c r="AY137" s="213" t="s">
        <v>125</v>
      </c>
      <c r="BK137" s="215">
        <f>SUM(BK138:BK143)</f>
        <v>0</v>
      </c>
    </row>
    <row r="138" s="2" customFormat="1" ht="16.5" customHeight="1">
      <c r="A138" s="37"/>
      <c r="B138" s="38"/>
      <c r="C138" s="218" t="s">
        <v>161</v>
      </c>
      <c r="D138" s="218" t="s">
        <v>127</v>
      </c>
      <c r="E138" s="219" t="s">
        <v>519</v>
      </c>
      <c r="F138" s="220" t="s">
        <v>520</v>
      </c>
      <c r="G138" s="221" t="s">
        <v>496</v>
      </c>
      <c r="H138" s="222">
        <v>1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42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210</v>
      </c>
      <c r="AT138" s="230" t="s">
        <v>127</v>
      </c>
      <c r="AU138" s="230" t="s">
        <v>87</v>
      </c>
      <c r="AY138" s="16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85</v>
      </c>
      <c r="BK138" s="231">
        <f>ROUND(I138*H138,2)</f>
        <v>0</v>
      </c>
      <c r="BL138" s="16" t="s">
        <v>210</v>
      </c>
      <c r="BM138" s="230" t="s">
        <v>521</v>
      </c>
    </row>
    <row r="139" s="13" customFormat="1">
      <c r="A139" s="13"/>
      <c r="B139" s="232"/>
      <c r="C139" s="233"/>
      <c r="D139" s="234" t="s">
        <v>133</v>
      </c>
      <c r="E139" s="235" t="s">
        <v>1</v>
      </c>
      <c r="F139" s="236" t="s">
        <v>85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133</v>
      </c>
      <c r="AU139" s="243" t="s">
        <v>87</v>
      </c>
      <c r="AV139" s="13" t="s">
        <v>87</v>
      </c>
      <c r="AW139" s="13" t="s">
        <v>34</v>
      </c>
      <c r="AX139" s="13" t="s">
        <v>85</v>
      </c>
      <c r="AY139" s="243" t="s">
        <v>125</v>
      </c>
    </row>
    <row r="140" s="2" customFormat="1" ht="16.5" customHeight="1">
      <c r="A140" s="37"/>
      <c r="B140" s="38"/>
      <c r="C140" s="218" t="s">
        <v>166</v>
      </c>
      <c r="D140" s="218" t="s">
        <v>127</v>
      </c>
      <c r="E140" s="219" t="s">
        <v>522</v>
      </c>
      <c r="F140" s="220" t="s">
        <v>523</v>
      </c>
      <c r="G140" s="221" t="s">
        <v>496</v>
      </c>
      <c r="H140" s="222">
        <v>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42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210</v>
      </c>
      <c r="AT140" s="230" t="s">
        <v>127</v>
      </c>
      <c r="AU140" s="230" t="s">
        <v>87</v>
      </c>
      <c r="AY140" s="16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85</v>
      </c>
      <c r="BK140" s="231">
        <f>ROUND(I140*H140,2)</f>
        <v>0</v>
      </c>
      <c r="BL140" s="16" t="s">
        <v>210</v>
      </c>
      <c r="BM140" s="230" t="s">
        <v>524</v>
      </c>
    </row>
    <row r="141" s="13" customFormat="1">
      <c r="A141" s="13"/>
      <c r="B141" s="232"/>
      <c r="C141" s="233"/>
      <c r="D141" s="234" t="s">
        <v>133</v>
      </c>
      <c r="E141" s="235" t="s">
        <v>1</v>
      </c>
      <c r="F141" s="236" t="s">
        <v>85</v>
      </c>
      <c r="G141" s="233"/>
      <c r="H141" s="237">
        <v>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133</v>
      </c>
      <c r="AU141" s="243" t="s">
        <v>87</v>
      </c>
      <c r="AV141" s="13" t="s">
        <v>87</v>
      </c>
      <c r="AW141" s="13" t="s">
        <v>34</v>
      </c>
      <c r="AX141" s="13" t="s">
        <v>85</v>
      </c>
      <c r="AY141" s="243" t="s">
        <v>125</v>
      </c>
    </row>
    <row r="142" s="2" customFormat="1" ht="16.5" customHeight="1">
      <c r="A142" s="37"/>
      <c r="B142" s="38"/>
      <c r="C142" s="218" t="s">
        <v>174</v>
      </c>
      <c r="D142" s="218" t="s">
        <v>127</v>
      </c>
      <c r="E142" s="219" t="s">
        <v>525</v>
      </c>
      <c r="F142" s="220" t="s">
        <v>526</v>
      </c>
      <c r="G142" s="221" t="s">
        <v>496</v>
      </c>
      <c r="H142" s="222">
        <v>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210</v>
      </c>
      <c r="AT142" s="230" t="s">
        <v>127</v>
      </c>
      <c r="AU142" s="230" t="s">
        <v>87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85</v>
      </c>
      <c r="BK142" s="231">
        <f>ROUND(I142*H142,2)</f>
        <v>0</v>
      </c>
      <c r="BL142" s="16" t="s">
        <v>210</v>
      </c>
      <c r="BM142" s="230" t="s">
        <v>527</v>
      </c>
    </row>
    <row r="143" s="13" customFormat="1">
      <c r="A143" s="13"/>
      <c r="B143" s="232"/>
      <c r="C143" s="233"/>
      <c r="D143" s="234" t="s">
        <v>133</v>
      </c>
      <c r="E143" s="235" t="s">
        <v>1</v>
      </c>
      <c r="F143" s="236" t="s">
        <v>528</v>
      </c>
      <c r="G143" s="233"/>
      <c r="H143" s="237">
        <v>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87</v>
      </c>
      <c r="AV143" s="13" t="s">
        <v>87</v>
      </c>
      <c r="AW143" s="13" t="s">
        <v>34</v>
      </c>
      <c r="AX143" s="13" t="s">
        <v>85</v>
      </c>
      <c r="AY143" s="243" t="s">
        <v>125</v>
      </c>
    </row>
    <row r="144" s="12" customFormat="1" ht="22.8" customHeight="1">
      <c r="A144" s="12"/>
      <c r="B144" s="202"/>
      <c r="C144" s="203"/>
      <c r="D144" s="204" t="s">
        <v>76</v>
      </c>
      <c r="E144" s="216" t="s">
        <v>529</v>
      </c>
      <c r="F144" s="216" t="s">
        <v>530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SUM(P145:P146)</f>
        <v>0</v>
      </c>
      <c r="Q144" s="210"/>
      <c r="R144" s="211">
        <f>SUM(R145:R146)</f>
        <v>0</v>
      </c>
      <c r="S144" s="210"/>
      <c r="T144" s="212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150</v>
      </c>
      <c r="AT144" s="214" t="s">
        <v>76</v>
      </c>
      <c r="AU144" s="214" t="s">
        <v>85</v>
      </c>
      <c r="AY144" s="213" t="s">
        <v>125</v>
      </c>
      <c r="BK144" s="215">
        <f>SUM(BK145:BK146)</f>
        <v>0</v>
      </c>
    </row>
    <row r="145" s="2" customFormat="1" ht="24.15" customHeight="1">
      <c r="A145" s="37"/>
      <c r="B145" s="38"/>
      <c r="C145" s="218" t="s">
        <v>179</v>
      </c>
      <c r="D145" s="218" t="s">
        <v>127</v>
      </c>
      <c r="E145" s="219" t="s">
        <v>531</v>
      </c>
      <c r="F145" s="220" t="s">
        <v>532</v>
      </c>
      <c r="G145" s="221" t="s">
        <v>496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42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210</v>
      </c>
      <c r="AT145" s="230" t="s">
        <v>127</v>
      </c>
      <c r="AU145" s="230" t="s">
        <v>87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85</v>
      </c>
      <c r="BK145" s="231">
        <f>ROUND(I145*H145,2)</f>
        <v>0</v>
      </c>
      <c r="BL145" s="16" t="s">
        <v>210</v>
      </c>
      <c r="BM145" s="230" t="s">
        <v>533</v>
      </c>
    </row>
    <row r="146" s="13" customFormat="1">
      <c r="A146" s="13"/>
      <c r="B146" s="232"/>
      <c r="C146" s="233"/>
      <c r="D146" s="234" t="s">
        <v>133</v>
      </c>
      <c r="E146" s="235" t="s">
        <v>1</v>
      </c>
      <c r="F146" s="236" t="s">
        <v>534</v>
      </c>
      <c r="G146" s="233"/>
      <c r="H146" s="237">
        <v>1</v>
      </c>
      <c r="I146" s="238"/>
      <c r="J146" s="233"/>
      <c r="K146" s="233"/>
      <c r="L146" s="239"/>
      <c r="M146" s="278"/>
      <c r="N146" s="279"/>
      <c r="O146" s="279"/>
      <c r="P146" s="279"/>
      <c r="Q146" s="279"/>
      <c r="R146" s="279"/>
      <c r="S146" s="279"/>
      <c r="T146" s="28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87</v>
      </c>
      <c r="AV146" s="13" t="s">
        <v>87</v>
      </c>
      <c r="AW146" s="13" t="s">
        <v>34</v>
      </c>
      <c r="AX146" s="13" t="s">
        <v>85</v>
      </c>
      <c r="AY146" s="243" t="s">
        <v>125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zHJL34wD+hx767oczSSCWHm/CdDUiLwuNg05VVffZHjOcj5fuL6XmkIGHCmY1nAg+eQSDJVaQYwN0hGAp26XqA==" hashValue="xdxfThzMwZ+e5So37tOykek4Rj1szfabPLzNytXkl5HJuRTbUv2gWF20ktzapZhIh/yoH7MMBiMS3a7idbAoIQ==" algorithmName="SHA-512" password="CC35"/>
  <autoFilter ref="C120:K14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Vendula Kopecká</dc:creator>
  <cp:lastModifiedBy>Vendula Kopecká</cp:lastModifiedBy>
  <dcterms:created xsi:type="dcterms:W3CDTF">2023-02-21T15:06:27Z</dcterms:created>
  <dcterms:modified xsi:type="dcterms:W3CDTF">2023-02-21T15:06:31Z</dcterms:modified>
</cp:coreProperties>
</file>